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7" activeTab="4"/>
  </bookViews>
  <sheets>
    <sheet name="І.формув.фінансових результатів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VII. Звіт про фінансовий стан" sheetId="6" r:id="rId6"/>
    <sheet name="VII Дані про персонал та витрат" sheetId="7" r:id="rId7"/>
    <sheet name="Інша інфо_1" sheetId="8" r:id="rId8"/>
    <sheet name=" Інша інфо_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Print_Area" localSheetId="8">' Інша інфо_2'!$A$1:$AE$59</definedName>
    <definedName name="_xlnm.Print_Titles" localSheetId="1">'I. Фін результат'!$3:$5</definedName>
    <definedName name="_xlnm.Print_Area" localSheetId="4">'IV. Кап. інвестиції'!$A$1:$J$21</definedName>
    <definedName name="_xlnm.Print_Area" localSheetId="5">'VII. Звіт про фінансовий стан'!$A$1:$F$22</definedName>
    <definedName name="_xlnm.Print_Titles" localSheetId="5">'VII. Звіт про фінансовий стан'!$5:$5</definedName>
    <definedName name="_xlnm.Print_Area" localSheetId="0">'І.формув.фінансових результатів'!$A$1:$J$115</definedName>
    <definedName name="_xlnm.Print_Titles" localSheetId="0">'І.формув.фінансових результатів'!$46:$48</definedName>
    <definedName name="_xlnm.Print_Area" localSheetId="2">'ІІ. Розр. з бюджетом'!$A$1:$J$29</definedName>
    <definedName name="_xlnm.Print_Titles" localSheetId="2">'ІІ. Розр. з бюджетом'!$3:$5</definedName>
    <definedName name="_xlnm.Print_Area" localSheetId="3">'ІІІ. Рух грош. коштів'!$A$1:$J$71</definedName>
    <definedName name="_xlnm.Print_Titles" localSheetId="3">'ІІІ. Рух грош. коштів'!$3:$5</definedName>
    <definedName name="_xlnm.Print_Area" localSheetId="7">'Інша інфо_1'!$A$1:$O$28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'[31]Inform'!$F$2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'[24]Inform'!$G$2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<sst xmlns="http://schemas.openxmlformats.org/spreadsheetml/2006/main" count="1089" uniqueCount="346">
  <si>
    <t xml:space="preserve">ПОГОДЖЕНО </t>
  </si>
  <si>
    <t>Додаток 1</t>
  </si>
  <si>
    <t xml:space="preserve">до Порядку складання, затвердження </t>
  </si>
  <si>
    <t>Фінансове управління виконавчого комітету міської ради</t>
  </si>
  <si>
    <t xml:space="preserve">та контролю виконання фінансових планів </t>
  </si>
  <si>
    <t>(найменування органу, який розглянув фінансовий план)</t>
  </si>
  <si>
    <t>комунальних підприємств м. Старокостянтинів</t>
  </si>
  <si>
    <t>М. П. (посада, П.І.Б., дата, підпис)</t>
  </si>
  <si>
    <t xml:space="preserve">ЗАТВЕРДЖЕНО  </t>
  </si>
  <si>
    <t>Управління економіки виконавчого комітету міської ради</t>
  </si>
  <si>
    <t>(найменування органу, з яким погоджено фінансовий план)</t>
  </si>
  <si>
    <t xml:space="preserve">Рішення виконавчого комітету міської ради </t>
  </si>
  <si>
    <t xml:space="preserve"> _________________20___року №____</t>
  </si>
  <si>
    <t xml:space="preserve">  (найменування органу, з яким погоджено фінансовий план)</t>
  </si>
  <si>
    <t>Фінансовий план підприємства на  2020 рік</t>
  </si>
  <si>
    <t>Рік</t>
  </si>
  <si>
    <t>Коди</t>
  </si>
  <si>
    <r>
      <t xml:space="preserve">Підприємство  </t>
    </r>
    <r>
      <rPr>
        <b/>
        <sz val="14"/>
        <rFont val="Times New Roman"/>
        <family val="1"/>
      </rPr>
      <t xml:space="preserve"> </t>
    </r>
  </si>
  <si>
    <t>Старокостянтинівська житлово-експлуатаційна контора</t>
  </si>
  <si>
    <t xml:space="preserve">за ЄДРПОУ </t>
  </si>
  <si>
    <t>03356252</t>
  </si>
  <si>
    <t xml:space="preserve">Організаційно-правова форма </t>
  </si>
  <si>
    <t>Комунальне підприємство</t>
  </si>
  <si>
    <t>за КОПФГ</t>
  </si>
  <si>
    <t xml:space="preserve">Галузь     </t>
  </si>
  <si>
    <t>Житлово-комунальне господарство</t>
  </si>
  <si>
    <t>за ЗКГНГ</t>
  </si>
  <si>
    <t xml:space="preserve">Вид економічної діяльності    </t>
  </si>
  <si>
    <t>Комплексне обслуговування об'єктів</t>
  </si>
  <si>
    <t xml:space="preserve">за  КВЕД  </t>
  </si>
  <si>
    <t>81.10</t>
  </si>
  <si>
    <t>Одиниця виміру, тис. грн</t>
  </si>
  <si>
    <t>тис.грн.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</si>
  <si>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</si>
  <si>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</si>
  <si>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</si>
  <si>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</si>
  <si>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</si>
  <si>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</si>
  <si>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м.Старокостянтинів, вул.Попова ,буд.71</t>
  </si>
  <si>
    <t xml:space="preserve">Телефон </t>
  </si>
  <si>
    <t>03854-3-13-08</t>
  </si>
  <si>
    <t xml:space="preserve">Прізвище та ініціали керівника  </t>
  </si>
  <si>
    <t>ДЕНЕГА О.В.</t>
  </si>
  <si>
    <t>ФІНАНСОВИЙ ПЛАН ПІДПРИЄМСТВА НА  2020 рік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</si>
  <si>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</si>
  <si>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</si>
  <si>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</si>
  <si>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</si>
  <si>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</si>
  <si>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</t>
  </si>
  <si>
    <t>Плановий рік</t>
  </si>
  <si>
    <t>У тому числі за кварталами</t>
  </si>
  <si>
    <t>І</t>
  </si>
  <si>
    <t>ІІ</t>
  </si>
  <si>
    <t>ІІІ</t>
  </si>
  <si>
    <t>ІV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</si>
  <si>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</si>
  <si>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</si>
  <si>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</si>
  <si>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</si>
  <si>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>(    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</si>
  <si>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</si>
  <si>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</si>
  <si>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</si>
  <si>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</si>
  <si>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</si>
  <si>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</si>
  <si>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</si>
  <si>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</si>
  <si>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</si>
  <si>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</si>
  <si>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</si>
  <si>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</si>
  <si>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</si>
  <si>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</si>
  <si>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</si>
  <si>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</si>
  <si>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</si>
  <si>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</si>
  <si>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</si>
  <si>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</si>
  <si>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</si>
  <si>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</si>
  <si>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</si>
  <si>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</si>
  <si>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</si>
  <si>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</si>
  <si>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</si>
  <si>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</si>
  <si>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</si>
  <si>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</si>
  <si>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</si>
  <si>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</si>
  <si>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</si>
  <si>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</si>
  <si>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</si>
  <si>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</si>
  <si>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</si>
  <si>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</si>
  <si>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</si>
  <si>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</si>
  <si>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(знос житла(гуртожитки) та об'єктів благоустрою))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</si>
  <si>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</si>
  <si>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</si>
  <si>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</si>
  <si>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</si>
  <si>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</si>
  <si>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</si>
  <si>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</si>
  <si>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</si>
  <si>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</si>
  <si>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</si>
  <si>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</si>
  <si>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</si>
  <si>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</si>
  <si>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</si>
  <si>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</si>
  <si>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</si>
  <si>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Усього</t>
  </si>
  <si>
    <t xml:space="preserve">                                НАЧАЛЬНИК ЖЕК</t>
  </si>
  <si>
    <t xml:space="preserve">      </t>
  </si>
  <si>
    <t>I. Формування фінансових результатів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</si>
  <si>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</si>
  <si>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</si>
  <si>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</si>
  <si>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</si>
  <si>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</si>
  <si>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</si>
  <si>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</si>
  <si>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</si>
  <si>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</si>
  <si>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</si>
  <si>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</si>
  <si>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</si>
  <si>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</si>
  <si>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</si>
  <si>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</si>
  <si>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</si>
  <si>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</si>
  <si>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</si>
  <si>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</si>
  <si>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</si>
  <si>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</si>
  <si>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</si>
  <si>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</si>
  <si>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-</t>
  </si>
  <si>
    <t>Інші доходи, усього, у тому числі:</t>
  </si>
  <si>
    <t>інші доходи (знос житла(гуртожитки) та об'єктів благоустрію)</t>
  </si>
  <si>
    <t>інші витрати (розшифрувати)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</si>
  <si>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</si>
  <si>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</si>
  <si>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</si>
  <si>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</si>
  <si>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</si>
  <si>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</si>
  <si>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</si>
  <si>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</si>
  <si>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EBITDA</t>
  </si>
  <si>
    <t xml:space="preserve">                          НАЧАЛЬНИК ЖЕК</t>
  </si>
  <si>
    <t xml:space="preserve">                          </t>
  </si>
  <si>
    <t xml:space="preserve">        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</si>
  <si>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</si>
  <si>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</si>
  <si>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</si>
  <si>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</si>
  <si>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</si>
  <si>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акцизний податок</t>
  </si>
  <si>
    <t>податок на доходи фізичних осіб</t>
  </si>
  <si>
    <t>інші податки та збори (військовий збір)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</si>
  <si>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</si>
  <si>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</si>
  <si>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</si>
  <si>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</si>
  <si>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 (розшифрувати)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</si>
  <si>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</si>
  <si>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</si>
  <si>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</si>
  <si>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</si>
  <si>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</si>
  <si>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Усього виплат на користь держави</t>
  </si>
  <si>
    <t xml:space="preserve">                               НАЧАЛЬНИК  ЖЕК </t>
  </si>
  <si>
    <t xml:space="preserve">                              </t>
  </si>
  <si>
    <t xml:space="preserve">                </t>
  </si>
  <si>
    <t xml:space="preserve">ІІІ. Рух грошових коштів </t>
  </si>
  <si>
    <t>Код рядка</t>
  </si>
  <si>
    <t>План поточного року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</si>
  <si>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</si>
  <si>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</si>
  <si>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</si>
  <si>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</si>
  <si>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</si>
  <si>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</si>
  <si>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</t>
  </si>
  <si>
    <t>кредити</t>
  </si>
  <si>
    <t xml:space="preserve">позики </t>
  </si>
  <si>
    <t>облігації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</si>
  <si>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</si>
  <si>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</si>
  <si>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</si>
  <si>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</si>
  <si>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</si>
  <si>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</si>
  <si>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</si>
  <si>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</si>
  <si>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відрахування частини чистого прибутку до бюджету</t>
  </si>
  <si>
    <t>3144/1</t>
  </si>
  <si>
    <t>інші платежі (військовий збір, земельний)</t>
  </si>
  <si>
    <t>Повернення коштів до бюджету</t>
  </si>
  <si>
    <t>Чистий рух коштів від операційної діяльності</t>
  </si>
  <si>
    <t>IV.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</si>
  <si>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</si>
  <si>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</si>
  <si>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</si>
  <si>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</si>
  <si>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</si>
  <si>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</si>
  <si>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</si>
  <si>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>Чистий рух коштів від інвестиційної діяльності </t>
  </si>
  <si>
    <t>V.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</si>
  <si>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</si>
  <si>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</si>
  <si>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</si>
  <si>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</si>
  <si>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</si>
  <si>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</si>
  <si>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</si>
  <si>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Витрачання на сплату відсотків</t>
  </si>
  <si>
    <t>Витрачання на сплату заборгованості з фінансової оренди</t>
  </si>
  <si>
    <t>Інші платежі (розшифрувати)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</si>
  <si>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</si>
  <si>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</si>
  <si>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</si>
  <si>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>Залишок коштів на кінець періоду</t>
  </si>
  <si>
    <t>НАЧАЛЬНИК   ЖЕК</t>
  </si>
  <si>
    <t xml:space="preserve">                                        </t>
  </si>
  <si>
    <t xml:space="preserve">       </t>
  </si>
  <si>
    <t xml:space="preserve">VІ.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</si>
  <si>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</si>
  <si>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</si>
  <si>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</si>
  <si>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</si>
  <si>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</si>
  <si>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</si>
  <si>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</si>
  <si>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ремонт, у тому числі:</t>
  </si>
  <si>
    <t>-ремонт вимощення</t>
  </si>
  <si>
    <t>-ремонт фасадів</t>
  </si>
  <si>
    <t>-ремонт покрівлі</t>
  </si>
  <si>
    <t>-ремонт внутрішньобудинкових мереж холодного, гарячого водопостачання, водовідведення та опалення</t>
  </si>
  <si>
    <t xml:space="preserve">                      НАЧАЛЬНИК  ЖЕК </t>
  </si>
  <si>
    <t xml:space="preserve">   </t>
  </si>
  <si>
    <t>VІІ.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</si>
  <si>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</si>
  <si>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</si>
  <si>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</si>
  <si>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9820</t>
  </si>
  <si>
    <t>знос</t>
  </si>
  <si>
    <t>6812</t>
  </si>
  <si>
    <t>Оборотні активи, усього, у тому числі:</t>
  </si>
  <si>
    <t>6218</t>
  </si>
  <si>
    <t>гроші та їх еквіваленти</t>
  </si>
  <si>
    <t>880</t>
  </si>
  <si>
    <t>Усього активи</t>
  </si>
  <si>
    <t>9226</t>
  </si>
  <si>
    <t>Довгострокові зобов'язання і забезпечення</t>
  </si>
  <si>
    <t>Поточні зобов'язання і забезпечення</t>
  </si>
  <si>
    <t>3454</t>
  </si>
  <si>
    <t>Усього зобов'язання і забезпечення</t>
  </si>
  <si>
    <t>У тому числі державні гранти і субсидії</t>
  </si>
  <si>
    <t>276</t>
  </si>
  <si>
    <t>У тому числі фінансові запозичення</t>
  </si>
  <si>
    <t>Власний капітал</t>
  </si>
  <si>
    <t>6388</t>
  </si>
  <si>
    <t>НАЧАЛЬНИК  ЖЕК</t>
  </si>
  <si>
    <t>Денега О.В.</t>
  </si>
  <si>
    <t xml:space="preserve">              </t>
  </si>
  <si>
    <t>VII. Дані про персонал та витрати на оплату праці</t>
  </si>
  <si>
    <t xml:space="preserve"> Факт минулого року</t>
  </si>
  <si>
    <t>Фінансовий план
поточного року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</si>
  <si>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</si>
  <si>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керівник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</si>
  <si>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</si>
  <si>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</si>
  <si>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</si>
  <si>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</si>
  <si>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</si>
  <si>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r>
      <t xml:space="preserve">             </t>
    </r>
    <r>
      <rPr>
        <b/>
        <sz val="12"/>
        <rFont val="Arial Cyr"/>
        <family val="2"/>
      </rPr>
      <t xml:space="preserve">НАЧАЛЬНИК  ЖЕК </t>
    </r>
  </si>
  <si>
    <t>Інформація</t>
  </si>
  <si>
    <t>до фінансового плану на 2020 рік</t>
  </si>
  <si>
    <t>__________________________________________________________________________________________________________________</t>
  </si>
  <si>
    <t>(найменування підприємства)</t>
  </si>
  <si>
    <t xml:space="preserve">     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</si>
  <si>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</si>
  <si>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</si>
  <si>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</si>
  <si>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</si>
  <si>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</si>
  <si>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</si>
  <si>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</si>
  <si>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</si>
  <si>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>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</si>
  <si>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</si>
  <si>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</si>
  <si>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</si>
  <si>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</si>
  <si>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</si>
  <si>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</si>
  <si>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</si>
  <si>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</si>
  <si>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</si>
  <si>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</si>
  <si>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>ВАЗ 2107</t>
  </si>
  <si>
    <t>Використання у виробничих потребах</t>
  </si>
  <si>
    <t>CITROEN BERLING</t>
  </si>
  <si>
    <t xml:space="preserve">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</si>
  <si>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</si>
  <si>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</si>
  <si>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</si>
  <si>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</si>
  <si>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</si>
  <si>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</si>
  <si>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</si>
  <si>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</si>
  <si>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</si>
  <si>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</si>
  <si>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</si>
  <si>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</si>
  <si>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</si>
  <si>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</si>
  <si>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</si>
  <si>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>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</si>
  <si>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</si>
  <si>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</si>
  <si>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</si>
  <si>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</si>
  <si>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</si>
  <si>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</si>
  <si>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</si>
  <si>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</si>
  <si>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</si>
  <si>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</si>
  <si>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</si>
  <si>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</si>
  <si>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</si>
  <si>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ДЕНЕГА  О.В.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</si>
</sst>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0.00"/>
    <numFmt numFmtId="180" formatCode="#,##0;\(#,##0\)"/>
    <numFmt numFmtId="181" formatCode="#,##0.0"/>
    <numFmt numFmtId="182" formatCode="0.0"/>
    <numFmt numFmtId="183" formatCode="#,##0"/>
    <numFmt numFmtId="184" formatCode="_(* #,##0_);_(* \(#,##0\);_(* \-??_);_(@_)"/>
    <numFmt numFmtId="185" formatCode="_(* #,##0.0_);_(* \(#,##0.0\);_(* \-??_);_(@_)"/>
    <numFmt numFmtId="186" formatCode="0"/>
  </numFmts>
  <fonts count="7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b/>
      <sz val="20"/>
      <name val="Times New Roman"/>
      <family val="1"/>
    </font>
    <font>
      <sz val="14"/>
      <color indexed="16"/>
      <name val="Times New Roman"/>
      <family val="1"/>
    </font>
    <font>
      <b/>
      <sz val="14"/>
      <color indexed="16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04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5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right" vertical="center"/>
    </xf>
    <xf numFmtId="164" fontId="54" fillId="0" borderId="0" xfId="0" applyFont="1" applyFill="1" applyBorder="1" applyAlignment="1">
      <alignment horizontal="left" vertical="center"/>
    </xf>
    <xf numFmtId="164" fontId="56" fillId="0" borderId="12" xfId="0" applyFont="1" applyFill="1" applyBorder="1" applyAlignment="1">
      <alignment horizontal="left" vertical="center" wrapText="1"/>
    </xf>
    <xf numFmtId="164" fontId="54" fillId="0" borderId="0" xfId="0" applyFont="1" applyFill="1" applyBorder="1" applyAlignment="1">
      <alignment horizontal="left" vertical="center" wrapText="1"/>
    </xf>
    <xf numFmtId="164" fontId="54" fillId="0" borderId="12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5" fillId="0" borderId="0" xfId="0" applyFont="1" applyFill="1" applyBorder="1" applyAlignment="1">
      <alignment horizontal="left" vertical="center"/>
    </xf>
    <xf numFmtId="164" fontId="54" fillId="0" borderId="0" xfId="0" applyFont="1" applyFill="1" applyAlignment="1">
      <alignment horizontal="center" vertical="center"/>
    </xf>
    <xf numFmtId="164" fontId="54" fillId="0" borderId="12" xfId="0" applyFont="1" applyFill="1" applyBorder="1" applyAlignment="1">
      <alignment horizontal="left" vertical="center" wrapText="1"/>
    </xf>
    <xf numFmtId="164" fontId="57" fillId="0" borderId="0" xfId="0" applyFont="1" applyFill="1" applyBorder="1" applyAlignment="1">
      <alignment horizontal="center" vertical="center"/>
    </xf>
    <xf numFmtId="164" fontId="58" fillId="0" borderId="0" xfId="0" applyFont="1" applyFill="1" applyAlignment="1">
      <alignment horizontal="left" vertical="center"/>
    </xf>
    <xf numFmtId="164" fontId="54" fillId="0" borderId="0" xfId="0" applyFont="1" applyFill="1" applyAlignment="1">
      <alignment vertical="center"/>
    </xf>
    <xf numFmtId="164" fontId="54" fillId="0" borderId="1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/>
    </xf>
    <xf numFmtId="179" fontId="54" fillId="0" borderId="0" xfId="0" applyNumberFormat="1" applyFont="1" applyFill="1" applyBorder="1" applyAlignment="1">
      <alignment horizontal="left" vertical="center" wrapText="1"/>
    </xf>
    <xf numFmtId="164" fontId="58" fillId="0" borderId="0" xfId="0" applyFont="1" applyFill="1" applyAlignment="1">
      <alignment horizontal="center" vertical="center"/>
    </xf>
    <xf numFmtId="164" fontId="58" fillId="0" borderId="0" xfId="0" applyFont="1" applyFill="1" applyAlignment="1">
      <alignment vertical="center"/>
    </xf>
    <xf numFmtId="164" fontId="58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right" vertical="center" wrapText="1"/>
    </xf>
    <xf numFmtId="165" fontId="59" fillId="0" borderId="0" xfId="0" applyNumberFormat="1" applyFont="1" applyFill="1" applyBorder="1" applyAlignment="1">
      <alignment horizontal="center" vertical="center"/>
    </xf>
    <xf numFmtId="164" fontId="54" fillId="0" borderId="14" xfId="0" applyFont="1" applyFill="1" applyBorder="1" applyAlignment="1">
      <alignment vertical="center"/>
    </xf>
    <xf numFmtId="164" fontId="54" fillId="0" borderId="15" xfId="0" applyFont="1" applyFill="1" applyBorder="1" applyAlignment="1">
      <alignment horizontal="left" vertical="center" wrapText="1"/>
    </xf>
    <xf numFmtId="164" fontId="54" fillId="0" borderId="15" xfId="0" applyFont="1" applyFill="1" applyBorder="1" applyAlignment="1">
      <alignment vertical="center"/>
    </xf>
    <xf numFmtId="164" fontId="54" fillId="0" borderId="16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4" xfId="0" applyFont="1" applyFill="1" applyBorder="1" applyAlignment="1">
      <alignment horizontal="left" vertical="center" wrapText="1"/>
    </xf>
    <xf numFmtId="164" fontId="55" fillId="0" borderId="15" xfId="0" applyFont="1" applyFill="1" applyBorder="1" applyAlignment="1">
      <alignment horizontal="left" vertical="center" wrapText="1"/>
    </xf>
    <xf numFmtId="164" fontId="54" fillId="0" borderId="15" xfId="0" applyFont="1" applyFill="1" applyBorder="1" applyAlignment="1">
      <alignment vertical="center" wrapText="1"/>
    </xf>
    <xf numFmtId="164" fontId="54" fillId="0" borderId="16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5" fontId="54" fillId="0" borderId="3" xfId="0" applyNumberFormat="1" applyFont="1" applyFill="1" applyBorder="1" applyAlignment="1">
      <alignment horizontal="center" vertical="center"/>
    </xf>
    <xf numFmtId="164" fontId="54" fillId="0" borderId="17" xfId="0" applyFont="1" applyFill="1" applyBorder="1" applyAlignment="1">
      <alignment vertical="center" wrapText="1"/>
    </xf>
    <xf numFmtId="164" fontId="54" fillId="0" borderId="18" xfId="0" applyFont="1" applyFill="1" applyBorder="1" applyAlignment="1">
      <alignment vertical="center"/>
    </xf>
    <xf numFmtId="164" fontId="54" fillId="0" borderId="16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55" fillId="0" borderId="0" xfId="0" applyFont="1" applyFill="1" applyBorder="1" applyAlignment="1">
      <alignment horizontal="center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 vertical="center" wrapText="1" shrinkToFit="1"/>
    </xf>
    <xf numFmtId="164" fontId="55" fillId="0" borderId="3" xfId="0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left" vertical="center" wrapText="1"/>
    </xf>
    <xf numFmtId="171" fontId="60" fillId="0" borderId="3" xfId="0" applyNumberFormat="1" applyFont="1" applyFill="1" applyBorder="1" applyAlignment="1">
      <alignment horizontal="center" vertical="center" wrapText="1"/>
    </xf>
    <xf numFmtId="171" fontId="54" fillId="0" borderId="3" xfId="0" applyNumberFormat="1" applyFont="1" applyFill="1" applyBorder="1" applyAlignment="1">
      <alignment horizontal="center" vertical="center" wrapText="1"/>
    </xf>
    <xf numFmtId="171" fontId="60" fillId="23" borderId="3" xfId="0" applyNumberFormat="1" applyFont="1" applyFill="1" applyBorder="1" applyAlignment="1">
      <alignment horizontal="center" vertical="center" wrapText="1"/>
    </xf>
    <xf numFmtId="171" fontId="54" fillId="23" borderId="3" xfId="0" applyNumberFormat="1" applyFont="1" applyFill="1" applyBorder="1" applyAlignment="1">
      <alignment horizontal="center" vertical="center" wrapText="1"/>
    </xf>
    <xf numFmtId="164" fontId="55" fillId="0" borderId="3" xfId="0" applyFont="1" applyFill="1" applyBorder="1" applyAlignment="1">
      <alignment horizontal="left" vertical="center" wrapText="1"/>
    </xf>
    <xf numFmtId="164" fontId="55" fillId="0" borderId="3" xfId="0" applyFont="1" applyFill="1" applyBorder="1" applyAlignment="1">
      <alignment horizontal="center" vertical="center"/>
    </xf>
    <xf numFmtId="171" fontId="61" fillId="6" borderId="3" xfId="0" applyNumberFormat="1" applyFont="1" applyFill="1" applyBorder="1" applyAlignment="1">
      <alignment horizontal="center" vertical="center" wrapText="1"/>
    </xf>
    <xf numFmtId="171" fontId="55" fillId="6" borderId="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80" fontId="54" fillId="0" borderId="3" xfId="246" applyNumberFormat="1" applyFont="1" applyFill="1" applyBorder="1" applyAlignment="1">
      <alignment horizontal="center" vertical="center" wrapText="1"/>
      <protection/>
    </xf>
    <xf numFmtId="180" fontId="60" fillId="0" borderId="3" xfId="246" applyNumberFormat="1" applyFont="1" applyFill="1" applyBorder="1" applyAlignment="1">
      <alignment horizontal="center" vertical="center" wrapText="1"/>
      <protection/>
    </xf>
    <xf numFmtId="180" fontId="54" fillId="22" borderId="3" xfId="246" applyNumberFormat="1" applyFont="1" applyFill="1" applyBorder="1" applyAlignment="1">
      <alignment horizontal="center" vertical="center" wrapText="1"/>
      <protection/>
    </xf>
    <xf numFmtId="171" fontId="61" fillId="7" borderId="3" xfId="0" applyNumberFormat="1" applyFont="1" applyFill="1" applyBorder="1" applyAlignment="1">
      <alignment horizontal="center" vertical="center" wrapText="1"/>
    </xf>
    <xf numFmtId="171" fontId="55" fillId="7" borderId="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55" fillId="0" borderId="3" xfId="0" applyFont="1" applyFill="1" applyBorder="1" applyAlignment="1">
      <alignment horizontal="center"/>
    </xf>
    <xf numFmtId="171" fontId="55" fillId="23" borderId="3" xfId="0" applyNumberFormat="1" applyFont="1" applyFill="1" applyBorder="1" applyAlignment="1">
      <alignment horizontal="center" vertical="center" wrapText="1"/>
    </xf>
    <xf numFmtId="171" fontId="61" fillId="23" borderId="3" xfId="0" applyNumberFormat="1" applyFont="1" applyFill="1" applyBorder="1" applyAlignment="1">
      <alignment horizontal="center" vertical="center" wrapText="1"/>
    </xf>
    <xf numFmtId="164" fontId="55" fillId="0" borderId="0" xfId="0" applyFont="1" applyFill="1" applyBorder="1" applyAlignment="1" applyProtection="1">
      <alignment horizontal="left" vertical="center"/>
      <protection locked="0"/>
    </xf>
    <xf numFmtId="181" fontId="55" fillId="0" borderId="0" xfId="0" applyNumberFormat="1" applyFont="1" applyFill="1" applyBorder="1" applyAlignment="1">
      <alignment horizontal="center" vertical="center" wrapText="1"/>
    </xf>
    <xf numFmtId="181" fontId="55" fillId="0" borderId="0" xfId="0" applyNumberFormat="1" applyFont="1" applyFill="1" applyBorder="1" applyAlignment="1">
      <alignment horizontal="right" vertical="center" wrapText="1"/>
    </xf>
    <xf numFmtId="181" fontId="54" fillId="0" borderId="0" xfId="0" applyNumberFormat="1" applyFont="1" applyFill="1" applyBorder="1" applyAlignment="1">
      <alignment horizontal="center" vertical="center" wrapText="1"/>
    </xf>
    <xf numFmtId="181" fontId="57" fillId="0" borderId="0" xfId="0" applyNumberFormat="1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 wrapText="1"/>
    </xf>
    <xf numFmtId="164" fontId="55" fillId="0" borderId="0" xfId="0" applyFont="1" applyFill="1" applyAlignment="1">
      <alignment horizontal="left" vertical="center"/>
    </xf>
    <xf numFmtId="164" fontId="54" fillId="0" borderId="0" xfId="0" applyFont="1" applyFill="1" applyBorder="1" applyAlignment="1">
      <alignment vertical="center" wrapText="1"/>
    </xf>
    <xf numFmtId="164" fontId="55" fillId="0" borderId="0" xfId="0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center" vertical="center" wrapText="1"/>
    </xf>
    <xf numFmtId="165" fontId="55" fillId="0" borderId="3" xfId="0" applyNumberFormat="1" applyFont="1" applyFill="1" applyBorder="1" applyAlignment="1">
      <alignment horizontal="left" vertical="center" wrapText="1"/>
    </xf>
    <xf numFmtId="165" fontId="54" fillId="0" borderId="3" xfId="0" applyNumberFormat="1" applyFont="1" applyFill="1" applyBorder="1" applyAlignment="1">
      <alignment horizontal="left" vertical="center" wrapText="1"/>
    </xf>
    <xf numFmtId="180" fontId="60" fillId="22" borderId="3" xfId="246" applyNumberFormat="1" applyFont="1" applyFill="1" applyBorder="1" applyAlignment="1">
      <alignment horizontal="center" vertical="center" wrapText="1"/>
      <protection/>
    </xf>
    <xf numFmtId="171" fontId="61" fillId="4" borderId="3" xfId="0" applyNumberFormat="1" applyFont="1" applyFill="1" applyBorder="1" applyAlignment="1">
      <alignment horizontal="center" vertical="center" wrapText="1"/>
    </xf>
    <xf numFmtId="171" fontId="55" fillId="4" borderId="3" xfId="0" applyNumberFormat="1" applyFont="1" applyFill="1" applyBorder="1" applyAlignment="1">
      <alignment horizontal="center" vertical="center" wrapText="1"/>
    </xf>
    <xf numFmtId="164" fontId="55" fillId="0" borderId="0" xfId="0" applyFont="1" applyFill="1" applyBorder="1" applyAlignment="1">
      <alignment horizontal="center"/>
    </xf>
    <xf numFmtId="171" fontId="55" fillId="0" borderId="0" xfId="0" applyNumberFormat="1" applyFont="1" applyFill="1" applyBorder="1" applyAlignment="1">
      <alignment horizontal="center" vertical="center" wrapText="1"/>
    </xf>
    <xf numFmtId="165" fontId="55" fillId="0" borderId="0" xfId="0" applyNumberFormat="1" applyFont="1" applyFill="1" applyBorder="1" applyAlignment="1">
      <alignment horizontal="left" vertical="center" wrapText="1"/>
    </xf>
    <xf numFmtId="181" fontId="54" fillId="0" borderId="0" xfId="0" applyNumberFormat="1" applyFont="1" applyFill="1" applyBorder="1" applyAlignment="1">
      <alignment horizontal="right" vertical="center" wrapText="1"/>
    </xf>
    <xf numFmtId="181" fontId="55" fillId="0" borderId="0" xfId="0" applyNumberFormat="1" applyFont="1" applyFill="1" applyBorder="1" applyAlignment="1">
      <alignment horizontal="left" vertical="center" wrapText="1"/>
    </xf>
    <xf numFmtId="164" fontId="54" fillId="0" borderId="0" xfId="263" applyFont="1" applyFill="1" applyBorder="1" applyAlignment="1">
      <alignment vertical="center"/>
      <protection/>
    </xf>
    <xf numFmtId="164" fontId="54" fillId="0" borderId="0" xfId="263" applyFont="1" applyFill="1" applyBorder="1" applyAlignment="1">
      <alignment horizontal="center" vertical="center"/>
      <protection/>
    </xf>
    <xf numFmtId="164" fontId="55" fillId="0" borderId="0" xfId="263" applyFont="1" applyFill="1" applyBorder="1" applyAlignment="1">
      <alignment horizontal="center" vertical="center"/>
      <protection/>
    </xf>
    <xf numFmtId="164" fontId="54" fillId="0" borderId="3" xfId="263" applyFont="1" applyFill="1" applyBorder="1" applyAlignment="1">
      <alignment horizontal="center" vertical="center" wrapText="1"/>
      <protection/>
    </xf>
    <xf numFmtId="164" fontId="54" fillId="0" borderId="3" xfId="263" applyFont="1" applyFill="1" applyBorder="1" applyAlignment="1">
      <alignment horizontal="center" vertical="center"/>
      <protection/>
    </xf>
    <xf numFmtId="164" fontId="55" fillId="0" borderId="3" xfId="263" applyFont="1" applyFill="1" applyBorder="1" applyAlignment="1">
      <alignment horizontal="left" vertical="center" wrapText="1"/>
      <protection/>
    </xf>
    <xf numFmtId="164" fontId="54" fillId="0" borderId="3" xfId="263" applyFont="1" applyFill="1" applyBorder="1" applyAlignment="1">
      <alignment horizontal="left" vertical="center" wrapText="1"/>
      <protection/>
    </xf>
    <xf numFmtId="164" fontId="55" fillId="0" borderId="0" xfId="263" applyFont="1" applyFill="1" applyBorder="1" applyAlignment="1">
      <alignment vertical="center"/>
      <protection/>
    </xf>
    <xf numFmtId="171" fontId="61" fillId="0" borderId="3" xfId="0" applyNumberFormat="1" applyFont="1" applyFill="1" applyBorder="1" applyAlignment="1">
      <alignment horizontal="center" vertical="center" wrapText="1"/>
    </xf>
    <xf numFmtId="171" fontId="55" fillId="0" borderId="3" xfId="0" applyNumberFormat="1" applyFont="1" applyFill="1" applyBorder="1" applyAlignment="1">
      <alignment horizontal="center" vertical="center" wrapText="1"/>
    </xf>
    <xf numFmtId="164" fontId="55" fillId="0" borderId="3" xfId="263" applyFont="1" applyFill="1" applyBorder="1" applyAlignment="1">
      <alignment horizontal="center" vertical="center"/>
      <protection/>
    </xf>
    <xf numFmtId="164" fontId="54" fillId="0" borderId="0" xfId="263" applyFont="1" applyFill="1" applyBorder="1" applyAlignment="1">
      <alignment horizontal="left" vertical="center" wrapText="1"/>
      <protection/>
    </xf>
    <xf numFmtId="181" fontId="54" fillId="0" borderId="0" xfId="263" applyNumberFormat="1" applyFont="1" applyFill="1" applyBorder="1" applyAlignment="1">
      <alignment horizontal="center" vertical="center" wrapText="1"/>
      <protection/>
    </xf>
    <xf numFmtId="181" fontId="54" fillId="0" borderId="0" xfId="263" applyNumberFormat="1" applyFont="1" applyFill="1" applyBorder="1" applyAlignment="1">
      <alignment horizontal="right" vertical="center" wrapText="1"/>
      <protection/>
    </xf>
    <xf numFmtId="181" fontId="54" fillId="0" borderId="0" xfId="0" applyNumberFormat="1" applyFont="1" applyFill="1" applyBorder="1" applyAlignment="1">
      <alignment horizontal="left" vertical="center" wrapText="1"/>
    </xf>
    <xf numFmtId="164" fontId="54" fillId="0" borderId="0" xfId="263" applyFont="1" applyFill="1" applyBorder="1" applyAlignment="1">
      <alignment vertical="center" wrapText="1"/>
      <protection/>
    </xf>
    <xf numFmtId="164" fontId="55" fillId="0" borderId="19" xfId="0" applyFont="1" applyFill="1" applyBorder="1" applyAlignment="1">
      <alignment horizontal="left" vertical="center" wrapText="1"/>
    </xf>
    <xf numFmtId="164" fontId="55" fillId="0" borderId="19" xfId="0" applyFont="1" applyFill="1" applyBorder="1" applyAlignment="1">
      <alignment horizontal="center" vertical="center"/>
    </xf>
    <xf numFmtId="164" fontId="55" fillId="7" borderId="3" xfId="263" applyFont="1" applyFill="1" applyBorder="1" applyAlignment="1">
      <alignment horizontal="center" vertical="center" wrapText="1"/>
      <protection/>
    </xf>
    <xf numFmtId="164" fontId="55" fillId="0" borderId="18" xfId="263" applyFont="1" applyFill="1" applyBorder="1" applyAlignment="1">
      <alignment horizontal="left" vertical="center" wrapText="1"/>
      <protection/>
    </xf>
    <xf numFmtId="164" fontId="55" fillId="0" borderId="18" xfId="0" applyFont="1" applyFill="1" applyBorder="1" applyAlignment="1">
      <alignment horizontal="center" vertical="center"/>
    </xf>
    <xf numFmtId="164" fontId="55" fillId="7" borderId="3" xfId="0" applyFont="1" applyFill="1" applyBorder="1" applyAlignment="1">
      <alignment horizontal="left" vertical="center" wrapText="1"/>
    </xf>
    <xf numFmtId="164" fontId="55" fillId="0" borderId="0" xfId="0" applyFont="1" applyFill="1" applyAlignment="1">
      <alignment vertical="center"/>
    </xf>
    <xf numFmtId="171" fontId="60" fillId="6" borderId="3" xfId="0" applyNumberFormat="1" applyFont="1" applyFill="1" applyBorder="1" applyAlignment="1">
      <alignment horizontal="center" vertical="center" wrapText="1"/>
    </xf>
    <xf numFmtId="171" fontId="54" fillId="6" borderId="3" xfId="0" applyNumberFormat="1" applyFont="1" applyFill="1" applyBorder="1" applyAlignment="1">
      <alignment horizontal="center" vertical="center" wrapText="1"/>
    </xf>
    <xf numFmtId="182" fontId="55" fillId="0" borderId="0" xfId="0" applyNumberFormat="1" applyFont="1" applyFill="1" applyBorder="1" applyAlignment="1">
      <alignment horizontal="center" vertical="center" wrapText="1"/>
    </xf>
    <xf numFmtId="182" fontId="55" fillId="0" borderId="0" xfId="0" applyNumberFormat="1" applyFont="1" applyFill="1" applyBorder="1" applyAlignment="1">
      <alignment horizontal="right" vertical="center" wrapText="1"/>
    </xf>
    <xf numFmtId="182" fontId="55" fillId="0" borderId="0" xfId="0" applyNumberFormat="1" applyFont="1" applyFill="1" applyBorder="1" applyAlignment="1">
      <alignment horizontal="right" vertical="center"/>
    </xf>
    <xf numFmtId="164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64" fontId="54" fillId="0" borderId="20" xfId="0" applyFont="1" applyFill="1" applyBorder="1" applyAlignment="1">
      <alignment vertical="center"/>
    </xf>
    <xf numFmtId="183" fontId="54" fillId="0" borderId="20" xfId="0" applyNumberFormat="1" applyFont="1" applyFill="1" applyBorder="1" applyAlignment="1">
      <alignment horizontal="center" vertical="center"/>
    </xf>
    <xf numFmtId="183" fontId="54" fillId="0" borderId="0" xfId="0" applyNumberFormat="1" applyFont="1" applyFill="1" applyBorder="1" applyAlignment="1">
      <alignment vertical="center"/>
    </xf>
    <xf numFmtId="164" fontId="62" fillId="0" borderId="0" xfId="0" applyFont="1" applyFill="1" applyAlignment="1">
      <alignment/>
    </xf>
    <xf numFmtId="164" fontId="55" fillId="0" borderId="0" xfId="255" applyNumberFormat="1" applyFont="1" applyFill="1" applyBorder="1" applyAlignment="1">
      <alignment vertical="center" wrapText="1"/>
      <protection/>
    </xf>
    <xf numFmtId="164" fontId="55" fillId="0" borderId="0" xfId="255" applyNumberFormat="1" applyFont="1" applyFill="1" applyBorder="1" applyAlignment="1">
      <alignment horizontal="center" vertical="center" wrapText="1"/>
      <protection/>
    </xf>
    <xf numFmtId="164" fontId="54" fillId="0" borderId="18" xfId="0" applyFont="1" applyFill="1" applyBorder="1" applyAlignment="1">
      <alignment horizontal="center" vertical="center"/>
    </xf>
    <xf numFmtId="164" fontId="54" fillId="0" borderId="18" xfId="0" applyFont="1" applyFill="1" applyBorder="1" applyAlignment="1">
      <alignment horizontal="center" vertical="center" wrapText="1"/>
    </xf>
    <xf numFmtId="164" fontId="54" fillId="0" borderId="18" xfId="0" applyFont="1" applyFill="1" applyBorder="1" applyAlignment="1">
      <alignment horizontal="center" vertical="center" wrapText="1" shrinkToFit="1"/>
    </xf>
    <xf numFmtId="164" fontId="54" fillId="0" borderId="3" xfId="0" applyFont="1" applyBorder="1" applyAlignment="1">
      <alignment vertical="center" wrapText="1"/>
    </xf>
    <xf numFmtId="164" fontId="54" fillId="0" borderId="3" xfId="0" applyFont="1" applyBorder="1" applyAlignment="1">
      <alignment horizontal="center" vertical="center" wrapText="1"/>
    </xf>
    <xf numFmtId="164" fontId="60" fillId="0" borderId="3" xfId="255" applyFont="1" applyFill="1" applyBorder="1" applyAlignment="1">
      <alignment horizontal="center" vertical="center"/>
      <protection/>
    </xf>
    <xf numFmtId="164" fontId="54" fillId="0" borderId="3" xfId="0" applyFont="1" applyFill="1" applyBorder="1" applyAlignment="1">
      <alignment/>
    </xf>
    <xf numFmtId="164" fontId="54" fillId="0" borderId="0" xfId="0" applyFont="1" applyFill="1" applyAlignment="1">
      <alignment/>
    </xf>
    <xf numFmtId="181" fontId="60" fillId="22" borderId="3" xfId="255" applyNumberFormat="1" applyFont="1" applyFill="1" applyBorder="1" applyAlignment="1">
      <alignment horizontal="center" vertical="center" wrapText="1"/>
      <protection/>
    </xf>
    <xf numFmtId="181" fontId="60" fillId="23" borderId="3" xfId="255" applyNumberFormat="1" applyFont="1" applyFill="1" applyBorder="1" applyAlignment="1">
      <alignment horizontal="center" vertical="center" wrapText="1"/>
      <protection/>
    </xf>
    <xf numFmtId="165" fontId="60" fillId="0" borderId="3" xfId="255" applyNumberFormat="1" applyFont="1" applyFill="1" applyBorder="1" applyAlignment="1">
      <alignment horizontal="center" vertical="center" wrapText="1"/>
      <protection/>
    </xf>
    <xf numFmtId="164" fontId="62" fillId="0" borderId="3" xfId="0" applyFont="1" applyFill="1" applyBorder="1" applyAlignment="1">
      <alignment/>
    </xf>
    <xf numFmtId="164" fontId="55" fillId="0" borderId="3" xfId="0" applyFont="1" applyBorder="1" applyAlignment="1">
      <alignment vertical="center" wrapText="1"/>
    </xf>
    <xf numFmtId="181" fontId="60" fillId="0" borderId="3" xfId="255" applyNumberFormat="1" applyFont="1" applyFill="1" applyBorder="1" applyAlignment="1">
      <alignment horizontal="center" vertical="center" wrapText="1"/>
      <protection/>
    </xf>
    <xf numFmtId="164" fontId="62" fillId="22" borderId="0" xfId="0" applyFont="1" applyFill="1" applyAlignment="1">
      <alignment/>
    </xf>
    <xf numFmtId="164" fontId="57" fillId="0" borderId="0" xfId="0" applyFont="1" applyFill="1" applyAlignment="1">
      <alignment vertical="center"/>
    </xf>
    <xf numFmtId="164" fontId="55" fillId="0" borderId="12" xfId="0" applyFont="1" applyBorder="1" applyAlignment="1">
      <alignment horizontal="center"/>
    </xf>
    <xf numFmtId="164" fontId="55" fillId="0" borderId="3" xfId="0" applyFont="1" applyFill="1" applyBorder="1" applyAlignment="1">
      <alignment vertical="center" wrapText="1"/>
    </xf>
    <xf numFmtId="184" fontId="61" fillId="23" borderId="3" xfId="0" applyNumberFormat="1" applyFont="1" applyFill="1" applyBorder="1" applyAlignment="1">
      <alignment horizontal="center" vertical="center" wrapText="1"/>
    </xf>
    <xf numFmtId="184" fontId="60" fillId="0" borderId="3" xfId="0" applyNumberFormat="1" applyFont="1" applyFill="1" applyBorder="1" applyAlignment="1">
      <alignment horizontal="center" vertical="center" wrapText="1"/>
    </xf>
    <xf numFmtId="185" fontId="61" fillId="23" borderId="3" xfId="0" applyNumberFormat="1" applyFont="1" applyFill="1" applyBorder="1" applyAlignment="1">
      <alignment horizontal="center" vertical="center" wrapText="1"/>
    </xf>
    <xf numFmtId="185" fontId="60" fillId="23" borderId="3" xfId="0" applyNumberFormat="1" applyFont="1" applyFill="1" applyBorder="1" applyAlignment="1">
      <alignment horizontal="center" vertical="center" wrapText="1"/>
    </xf>
    <xf numFmtId="164" fontId="63" fillId="0" borderId="0" xfId="0" applyFont="1" applyAlignment="1">
      <alignment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0" xfId="0" applyFont="1" applyFill="1" applyAlignment="1">
      <alignment horizontal="center" vertical="center"/>
    </xf>
    <xf numFmtId="164" fontId="67" fillId="0" borderId="0" xfId="0" applyFont="1" applyFill="1" applyBorder="1" applyAlignment="1">
      <alignment horizontal="center" vertical="center"/>
    </xf>
    <xf numFmtId="186" fontId="54" fillId="0" borderId="0" xfId="0" applyNumberFormat="1" applyFont="1" applyFill="1" applyBorder="1" applyAlignment="1">
      <alignment horizontal="center" vertical="center"/>
    </xf>
    <xf numFmtId="164" fontId="67" fillId="0" borderId="0" xfId="0" applyFont="1" applyFill="1" applyAlignment="1">
      <alignment vertical="center"/>
    </xf>
    <xf numFmtId="183" fontId="54" fillId="0" borderId="3" xfId="0" applyNumberFormat="1" applyFont="1" applyFill="1" applyBorder="1" applyAlignment="1">
      <alignment horizontal="center" vertical="center"/>
    </xf>
    <xf numFmtId="183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 wrapText="1"/>
    </xf>
    <xf numFmtId="184" fontId="55" fillId="23" borderId="3" xfId="0" applyNumberFormat="1" applyFont="1" applyFill="1" applyBorder="1" applyAlignment="1">
      <alignment horizontal="center" vertical="center" wrapText="1"/>
    </xf>
    <xf numFmtId="183" fontId="55" fillId="0" borderId="3" xfId="0" applyNumberFormat="1" applyFont="1" applyFill="1" applyBorder="1" applyAlignment="1">
      <alignment horizontal="center" vertical="center" wrapText="1"/>
    </xf>
    <xf numFmtId="164" fontId="68" fillId="0" borderId="0" xfId="0" applyFont="1" applyFill="1" applyBorder="1" applyAlignment="1">
      <alignment vertical="center"/>
    </xf>
    <xf numFmtId="184" fontId="54" fillId="0" borderId="0" xfId="0" applyNumberFormat="1" applyFont="1" applyFill="1" applyBorder="1" applyAlignment="1">
      <alignment vertical="center" wrapText="1"/>
    </xf>
    <xf numFmtId="164" fontId="55" fillId="0" borderId="0" xfId="0" applyFont="1" applyFill="1" applyBorder="1" applyAlignment="1">
      <alignment vertical="center" wrapText="1"/>
    </xf>
    <xf numFmtId="184" fontId="55" fillId="23" borderId="0" xfId="0" applyNumberFormat="1" applyFont="1" applyFill="1" applyBorder="1" applyAlignment="1">
      <alignment vertical="center" wrapText="1"/>
    </xf>
    <xf numFmtId="164" fontId="66" fillId="0" borderId="0" xfId="0" applyFont="1" applyFill="1" applyBorder="1" applyAlignment="1">
      <alignment horizontal="center" vertical="center"/>
    </xf>
    <xf numFmtId="181" fontId="54" fillId="0" borderId="0" xfId="0" applyNumberFormat="1" applyFont="1" applyFill="1" applyBorder="1" applyAlignment="1">
      <alignment vertical="center"/>
    </xf>
    <xf numFmtId="181" fontId="54" fillId="0" borderId="0" xfId="0" applyNumberFormat="1" applyFont="1" applyFill="1" applyAlignment="1">
      <alignment vertical="center"/>
    </xf>
    <xf numFmtId="164" fontId="54" fillId="0" borderId="0" xfId="0" applyFont="1" applyFill="1" applyAlignment="1">
      <alignment horizontal="right" vertical="center"/>
    </xf>
    <xf numFmtId="164" fontId="55" fillId="0" borderId="12" xfId="0" applyFont="1" applyFill="1" applyBorder="1" applyAlignment="1">
      <alignment horizontal="left" vertical="center" wrapText="1"/>
    </xf>
    <xf numFmtId="164" fontId="67" fillId="0" borderId="3" xfId="0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 wrapText="1" shrinkToFit="1"/>
    </xf>
    <xf numFmtId="164" fontId="67" fillId="0" borderId="14" xfId="0" applyFont="1" applyFill="1" applyBorder="1" applyAlignment="1">
      <alignment horizontal="center" vertical="center" wrapText="1" shrinkToFit="1"/>
    </xf>
    <xf numFmtId="164" fontId="67" fillId="0" borderId="3" xfId="0" applyFont="1" applyFill="1" applyBorder="1" applyAlignment="1">
      <alignment horizontal="center" vertical="center"/>
    </xf>
    <xf numFmtId="164" fontId="67" fillId="0" borderId="16" xfId="0" applyFont="1" applyFill="1" applyBorder="1" applyAlignment="1">
      <alignment horizontal="center" vertical="center"/>
    </xf>
    <xf numFmtId="184" fontId="67" fillId="0" borderId="3" xfId="0" applyNumberFormat="1" applyFont="1" applyFill="1" applyBorder="1" applyAlignment="1">
      <alignment horizontal="center" vertical="center" wrapText="1"/>
    </xf>
    <xf numFmtId="184" fontId="69" fillId="0" borderId="3" xfId="0" applyNumberFormat="1" applyFont="1" applyFill="1" applyBorder="1" applyAlignment="1">
      <alignment horizontal="center" vertical="center" wrapText="1"/>
    </xf>
    <xf numFmtId="185" fontId="67" fillId="0" borderId="16" xfId="0" applyNumberFormat="1" applyFont="1" applyFill="1" applyBorder="1" applyAlignment="1">
      <alignment horizontal="center" vertical="center" wrapText="1"/>
    </xf>
    <xf numFmtId="185" fontId="67" fillId="0" borderId="3" xfId="0" applyNumberFormat="1" applyFont="1" applyFill="1" applyBorder="1" applyAlignment="1">
      <alignment horizontal="center" vertical="center" wrapText="1"/>
    </xf>
    <xf numFmtId="164" fontId="55" fillId="0" borderId="3" xfId="0" applyFont="1" applyFill="1" applyBorder="1" applyAlignment="1">
      <alignment horizontal="center" vertical="center" wrapText="1" shrinkToFit="1"/>
    </xf>
    <xf numFmtId="185" fontId="70" fillId="0" borderId="16" xfId="0" applyNumberFormat="1" applyFont="1" applyFill="1" applyBorder="1" applyAlignment="1">
      <alignment horizontal="center" vertical="center" wrapText="1"/>
    </xf>
    <xf numFmtId="185" fontId="70" fillId="0" borderId="3" xfId="0" applyNumberFormat="1" applyFont="1" applyFill="1" applyBorder="1" applyAlignment="1">
      <alignment horizontal="center" vertical="center" wrapText="1"/>
    </xf>
    <xf numFmtId="181" fontId="55" fillId="0" borderId="0" xfId="0" applyNumberFormat="1" applyFont="1" applyFill="1" applyBorder="1" applyAlignment="1">
      <alignment horizontal="center" vertical="center"/>
    </xf>
    <xf numFmtId="183" fontId="67" fillId="0" borderId="3" xfId="0" applyNumberFormat="1" applyFont="1" applyFill="1" applyBorder="1" applyAlignment="1">
      <alignment horizontal="center" vertical="center" wrapText="1" shrinkToFit="1"/>
    </xf>
    <xf numFmtId="164" fontId="67" fillId="0" borderId="3" xfId="0" applyFont="1" applyFill="1" applyBorder="1" applyAlignment="1">
      <alignment horizontal="left" vertical="center" wrapText="1" shrinkToFit="1"/>
    </xf>
    <xf numFmtId="164" fontId="67" fillId="0" borderId="3" xfId="0" applyFont="1" applyFill="1" applyBorder="1" applyAlignment="1">
      <alignment horizontal="left" vertical="center" wrapText="1"/>
    </xf>
    <xf numFmtId="165" fontId="67" fillId="0" borderId="3" xfId="0" applyNumberFormat="1" applyFont="1" applyFill="1" applyBorder="1" applyAlignment="1">
      <alignment horizontal="left" vertical="center" wrapText="1"/>
    </xf>
    <xf numFmtId="186" fontId="67" fillId="0" borderId="3" xfId="0" applyNumberFormat="1" applyFont="1" applyFill="1" applyBorder="1" applyAlignment="1">
      <alignment horizontal="right" wrapText="1"/>
    </xf>
    <xf numFmtId="186" fontId="55" fillId="23" borderId="3" xfId="0" applyNumberFormat="1" applyFont="1" applyFill="1" applyBorder="1" applyAlignment="1">
      <alignment horizontal="right" wrapText="1" shrinkToFit="1"/>
    </xf>
    <xf numFmtId="164" fontId="62" fillId="0" borderId="0" xfId="0" applyFont="1" applyFill="1" applyAlignment="1">
      <alignment horizontal="right" vertical="center"/>
    </xf>
    <xf numFmtId="184" fontId="54" fillId="23" borderId="3" xfId="0" applyNumberFormat="1" applyFont="1" applyFill="1" applyBorder="1" applyAlignment="1">
      <alignment horizontal="center" vertical="center" wrapText="1"/>
    </xf>
    <xf numFmtId="183" fontId="55" fillId="0" borderId="3" xfId="0" applyNumberFormat="1" applyFont="1" applyFill="1" applyBorder="1" applyAlignment="1">
      <alignment horizontal="left" vertical="center" wrapText="1"/>
    </xf>
    <xf numFmtId="182" fontId="54" fillId="23" borderId="3" xfId="0" applyNumberFormat="1" applyFont="1" applyFill="1" applyBorder="1" applyAlignment="1">
      <alignment horizontal="center" vertical="center" wrapText="1"/>
    </xf>
    <xf numFmtId="182" fontId="54" fillId="0" borderId="3" xfId="0" applyNumberFormat="1" applyFont="1" applyFill="1" applyBorder="1" applyAlignment="1">
      <alignment horizontal="center" vertical="center" wrapText="1"/>
    </xf>
    <xf numFmtId="182" fontId="54" fillId="0" borderId="0" xfId="0" applyNumberFormat="1" applyFont="1" applyFill="1" applyBorder="1" applyAlignment="1">
      <alignment horizontal="center" vertical="center" wrapText="1"/>
    </xf>
    <xf numFmtId="164" fontId="55" fillId="0" borderId="0" xfId="0" applyFont="1" applyFill="1" applyBorder="1" applyAlignment="1">
      <alignment horizontal="right" vertical="center"/>
    </xf>
    <xf numFmtId="164" fontId="71" fillId="0" borderId="0" xfId="0" applyFont="1" applyFill="1" applyAlignment="1">
      <alignment vertical="center"/>
    </xf>
    <xf numFmtId="164" fontId="71" fillId="0" borderId="0" xfId="0" applyFont="1" applyFill="1" applyAlignment="1">
      <alignment/>
    </xf>
    <xf numFmtId="164" fontId="71" fillId="0" borderId="0" xfId="0" applyFont="1" applyFill="1" applyAlignment="1">
      <alignment horizontal="center" vertical="center"/>
    </xf>
    <xf numFmtId="183" fontId="54" fillId="0" borderId="3" xfId="0" applyNumberFormat="1" applyFont="1" applyFill="1" applyBorder="1" applyAlignment="1">
      <alignment horizontal="left" vertical="center" wrapText="1"/>
    </xf>
    <xf numFmtId="165" fontId="55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/>
    </xf>
    <xf numFmtId="164" fontId="54" fillId="0" borderId="0" xfId="0" applyFont="1" applyFill="1" applyBorder="1" applyAlignment="1">
      <alignment horizontal="center"/>
    </xf>
    <xf numFmtId="164" fontId="54" fillId="0" borderId="0" xfId="0" applyFont="1" applyFill="1" applyBorder="1" applyAlignment="1">
      <alignment/>
    </xf>
    <xf numFmtId="164" fontId="55" fillId="0" borderId="0" xfId="0" applyFont="1" applyFill="1" applyBorder="1" applyAlignment="1">
      <alignment/>
    </xf>
    <xf numFmtId="164" fontId="57" fillId="0" borderId="0" xfId="0" applyFont="1" applyFill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55" fillId="0" borderId="0" xfId="0" applyFont="1" applyFill="1" applyAlignment="1">
      <alignment horizontal="right" vertical="center"/>
    </xf>
    <xf numFmtId="164" fontId="72" fillId="0" borderId="0" xfId="0" applyFont="1" applyFill="1" applyAlignment="1">
      <alignment vertical="center"/>
    </xf>
  </cellXfs>
  <cellStyles count="3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te" xfId="201"/>
    <cellStyle name="Number-Cells" xfId="202"/>
    <cellStyle name="Number-Cells-Column2" xfId="203"/>
    <cellStyle name="Number-Cells-Column5" xfId="204"/>
    <cellStyle name="Output" xfId="205"/>
    <cellStyle name="Row-Header" xfId="206"/>
    <cellStyle name="Row-Header 2" xfId="207"/>
    <cellStyle name="Title" xfId="208"/>
    <cellStyle name="Total" xfId="209"/>
    <cellStyle name="Warning Text" xfId="210"/>
    <cellStyle name="Акцент1 2" xfId="211"/>
    <cellStyle name="Акцент1 3" xfId="212"/>
    <cellStyle name="Акцент2 2" xfId="213"/>
    <cellStyle name="Акцент2 3" xfId="214"/>
    <cellStyle name="Акцент3 2" xfId="215"/>
    <cellStyle name="Акцент3 3" xfId="216"/>
    <cellStyle name="Акцент4 2" xfId="217"/>
    <cellStyle name="Акцент4 3" xfId="218"/>
    <cellStyle name="Акцент5 2" xfId="219"/>
    <cellStyle name="Акцент5 3" xfId="220"/>
    <cellStyle name="Акцент6 2" xfId="221"/>
    <cellStyle name="Акцент6 3" xfId="222"/>
    <cellStyle name="Ввод  2" xfId="223"/>
    <cellStyle name="Ввод  3" xfId="224"/>
    <cellStyle name="Вывод 2" xfId="225"/>
    <cellStyle name="Вывод 3" xfId="226"/>
    <cellStyle name="Вычисление 2" xfId="227"/>
    <cellStyle name="Вычисление 3" xfId="228"/>
    <cellStyle name="Денежный 2" xfId="229"/>
    <cellStyle name="Заголовок 1 2" xfId="230"/>
    <cellStyle name="Заголовок 1 3" xfId="231"/>
    <cellStyle name="Заголовок 2 2" xfId="232"/>
    <cellStyle name="Заголовок 2 3" xfId="233"/>
    <cellStyle name="Заголовок 3 2" xfId="234"/>
    <cellStyle name="Заголовок 3 3" xfId="235"/>
    <cellStyle name="Заголовок 4 2" xfId="236"/>
    <cellStyle name="Заголовок 4 3" xfId="237"/>
    <cellStyle name="Итог 2" xfId="238"/>
    <cellStyle name="Итог 3" xfId="239"/>
    <cellStyle name="Контрольная ячейка 2" xfId="240"/>
    <cellStyle name="Контрольная ячейка 3" xfId="241"/>
    <cellStyle name="Название 2" xfId="242"/>
    <cellStyle name="Название 3" xfId="243"/>
    <cellStyle name="Нейтральный 2" xfId="244"/>
    <cellStyle name="Нейтральный 3" xfId="245"/>
    <cellStyle name="Обычный 10" xfId="246"/>
    <cellStyle name="Обычный 11" xfId="247"/>
    <cellStyle name="Обычный 12" xfId="248"/>
    <cellStyle name="Обычный 13" xfId="249"/>
    <cellStyle name="Обычный 14" xfId="250"/>
    <cellStyle name="Обычный 15" xfId="251"/>
    <cellStyle name="Обычный 16" xfId="252"/>
    <cellStyle name="Обычный 17" xfId="253"/>
    <cellStyle name="Обычный 18" xfId="254"/>
    <cellStyle name="Обычный 2" xfId="255"/>
    <cellStyle name="Обычный 2 10" xfId="256"/>
    <cellStyle name="Обычный 2 11" xfId="257"/>
    <cellStyle name="Обычный 2 12" xfId="258"/>
    <cellStyle name="Обычный 2 13" xfId="259"/>
    <cellStyle name="Обычный 2 14" xfId="260"/>
    <cellStyle name="Обычный 2 15" xfId="261"/>
    <cellStyle name="Обычный 2 16" xfId="262"/>
    <cellStyle name="Обычный 2 2" xfId="263"/>
    <cellStyle name="Обычный 2 2 2" xfId="264"/>
    <cellStyle name="Обычный 2 2 3" xfId="265"/>
    <cellStyle name="Обычный 2 2_Расшифровка прочих" xfId="266"/>
    <cellStyle name="Обычный 2 3" xfId="267"/>
    <cellStyle name="Обычный 2 4" xfId="268"/>
    <cellStyle name="Обычный 2 5" xfId="269"/>
    <cellStyle name="Обычный 2 6" xfId="270"/>
    <cellStyle name="Обычный 2 7" xfId="271"/>
    <cellStyle name="Обычный 2 8" xfId="272"/>
    <cellStyle name="Обычный 2 9" xfId="273"/>
    <cellStyle name="Обычный 2_2604-2010" xfId="274"/>
    <cellStyle name="Обычный 3" xfId="275"/>
    <cellStyle name="Обычный 3 10" xfId="276"/>
    <cellStyle name="Обычный 3 11" xfId="277"/>
    <cellStyle name="Обычный 3 12" xfId="278"/>
    <cellStyle name="Обычный 3 13" xfId="279"/>
    <cellStyle name="Обычный 3 14" xfId="280"/>
    <cellStyle name="Обычный 3 2" xfId="281"/>
    <cellStyle name="Обычный 3 3" xfId="282"/>
    <cellStyle name="Обычный 3 4" xfId="283"/>
    <cellStyle name="Обычный 3 5" xfId="284"/>
    <cellStyle name="Обычный 3 6" xfId="285"/>
    <cellStyle name="Обычный 3 7" xfId="286"/>
    <cellStyle name="Обычный 3 8" xfId="287"/>
    <cellStyle name="Обычный 3 9" xfId="288"/>
    <cellStyle name="Обычный 3_Дефицит_7 млрд_0608_бс" xfId="289"/>
    <cellStyle name="Обычный 4" xfId="290"/>
    <cellStyle name="Обычный 5" xfId="291"/>
    <cellStyle name="Обычный 5 2" xfId="292"/>
    <cellStyle name="Обычный 6" xfId="293"/>
    <cellStyle name="Обычный 6 2" xfId="294"/>
    <cellStyle name="Обычный 6 3" xfId="295"/>
    <cellStyle name="Обычный 6 4" xfId="296"/>
    <cellStyle name="Обычный 6_Дефицит_7 млрд_0608_бс" xfId="297"/>
    <cellStyle name="Обычный 7" xfId="298"/>
    <cellStyle name="Обычный 7 2" xfId="299"/>
    <cellStyle name="Обычный 8" xfId="300"/>
    <cellStyle name="Обычный 9" xfId="301"/>
    <cellStyle name="Обычный 9 2" xfId="302"/>
    <cellStyle name="Плохой 2" xfId="303"/>
    <cellStyle name="Плохой 3" xfId="304"/>
    <cellStyle name="Пояснение 2" xfId="305"/>
    <cellStyle name="Пояснение 3" xfId="306"/>
    <cellStyle name="Примечание 2" xfId="307"/>
    <cellStyle name="Примечание 3" xfId="308"/>
    <cellStyle name="Процентный 2" xfId="309"/>
    <cellStyle name="Процентный 2 10" xfId="310"/>
    <cellStyle name="Процентный 2 11" xfId="311"/>
    <cellStyle name="Процентный 2 12" xfId="312"/>
    <cellStyle name="Процентный 2 13" xfId="313"/>
    <cellStyle name="Процентный 2 14" xfId="314"/>
    <cellStyle name="Процентный 2 15" xfId="315"/>
    <cellStyle name="Процентный 2 16" xfId="316"/>
    <cellStyle name="Процентный 2 2" xfId="317"/>
    <cellStyle name="Процентный 2 3" xfId="318"/>
    <cellStyle name="Процентный 2 4" xfId="319"/>
    <cellStyle name="Процентный 2 5" xfId="320"/>
    <cellStyle name="Процентный 2 6" xfId="321"/>
    <cellStyle name="Процентный 2 7" xfId="322"/>
    <cellStyle name="Процентный 2 8" xfId="323"/>
    <cellStyle name="Процентный 2 9" xfId="324"/>
    <cellStyle name="Процентный 3" xfId="325"/>
    <cellStyle name="Процентный 4" xfId="326"/>
    <cellStyle name="Процентный 4 2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 2" xfId="337"/>
    <cellStyle name="Текст предупреждения 3" xfId="338"/>
    <cellStyle name="Тысячи [0]_1.62" xfId="339"/>
    <cellStyle name="Тысячи_1.62" xfId="340"/>
    <cellStyle name="Финансовый 2" xfId="341"/>
    <cellStyle name="Финансовый 2 10" xfId="342"/>
    <cellStyle name="Финансовый 2 11" xfId="343"/>
    <cellStyle name="Финансовый 2 12" xfId="344"/>
    <cellStyle name="Финансовый 2 13" xfId="345"/>
    <cellStyle name="Финансовый 2 14" xfId="346"/>
    <cellStyle name="Финансовый 2 15" xfId="347"/>
    <cellStyle name="Финансовый 2 16" xfId="348"/>
    <cellStyle name="Финансовый 2 17" xfId="349"/>
    <cellStyle name="Финансовый 2 2" xfId="350"/>
    <cellStyle name="Финансовый 2 3" xfId="351"/>
    <cellStyle name="Финансовый 2 4" xfId="352"/>
    <cellStyle name="Финансовый 2 5" xfId="353"/>
    <cellStyle name="Финансовый 2 6" xfId="354"/>
    <cellStyle name="Финансовый 2 7" xfId="355"/>
    <cellStyle name="Финансовый 2 8" xfId="356"/>
    <cellStyle name="Финансовый 2 9" xfId="357"/>
    <cellStyle name="Финансовый 3" xfId="358"/>
    <cellStyle name="Финансовый 3 2" xfId="359"/>
    <cellStyle name="Финансовый 4" xfId="360"/>
    <cellStyle name="Финансовый 4 2" xfId="361"/>
    <cellStyle name="Финансовый 4 3" xfId="362"/>
    <cellStyle name="Финансовый 5" xfId="363"/>
    <cellStyle name="Финансовый 6" xfId="364"/>
    <cellStyle name="Финансовый 7" xfId="365"/>
    <cellStyle name="Хороший 2" xfId="366"/>
    <cellStyle name="Хороший 3" xfId="367"/>
    <cellStyle name="Ю" xfId="368"/>
    <cellStyle name="Ю-FreeSet_10" xfId="369"/>
    <cellStyle name="числовой" xfId="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252525252525252525252525252525252525252525252525252525252525252525252525252525D0%25252525252525252525252525252525252525252525252525252525252525252525252525252592%252525252525252525252525252525252525252525252525252525252525252525252525252525D0%25252525252525252525252525252525252525252525252525252525252525252525252525252592%252525252525252525252525252525252525252525252525252525252525252525252525252525D0%252525252525252525252525252525252525252525252525252525252525252525252525252525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252525252525252525252525252525252525252525252525252525252525252525252525252525D0%2525252525252525252525252525252525252525252525252525252525252525252525252525259C%252525252525252525252525252525252525252525252525252525252525252525252525252525D0%252525252525252525252525252525252525252525252525252525252525252525252525252525BE%252525252525252525252525252525252525252525252525252525252525252525252525252525D0%252525252525252525252525252525252525252525252525252525252525252525252525252525B8%25252525252525252525252525252525252525252525252525252525252525252525252525252520%252525252525252525252525252525252525252525252525252525252525252525252525252525D0%252525252525252525252525252525252525252525252525252525252525252525252525252525B4%252525252525252525252525252525252525252525252525252525252525252525252525252525D0%252525252525252525252525252525252525252525252525252525252525252525252525252525BE%252525252525252525252525252525252525252525252525252525252525252525252525252525D0%252525252525252525252525252525252525252525252525252525252525252525252525252525BA%252525252525252525252525252525252525252525252525252525252525252525252525252525D1%25252525252525252525252525252525252525252525252525252525252525252525252525252583%252525252525252525252525252525252525252525252525252525252525252525252525252525D0%252525252525252525252525252525252525252525252525252525252525252525252525252525BC%252525252525252525252525252525252525252525252525252525252525252525252525252525D0%252525252525252525252525252525252525252525252525252525252525252525252525252525B5%252525252525252525252525252525252525252525252525252525252525252525252525252525D0%252525252525252525252525252525252525252525252525252525252525252525252525252525BD%252525252525252525252525252525252525252525252525252525252525252525252525252525D1%25252525252525252525252525252525252525252525252525252525252525252525252525252582%252525252525252525252525252525252525252525252525252525252525252525252525252525D1%2525252525252525252525252525252525252525252525252525252525252525252525252525258B/Sergey/%252525252525252525252525252525252525252525252525252525252525252525252525252525D0%2525252525252525252525252525252525252525252525252525252525252525252525252525259F%252525252525252525252525252525252525252525252525252525252525252525252525252525D1%25252525252525252525252525252525252525252525252525252525252525252525252525252580%252525252525252525252525252525252525252525252525252525252525252525252525252525D0%252525252525252525252525252525252525252525252525252525252525252525252525252525BE%252525252525252525252525252525252525252525252525252525252525252525252525252525D0%252525252525252525252525252525252525252525252525252525252525252525252525252525B3%252525252525252525252525252525252525252525252525252525252525252525252525252525D0%252525252525252525252525252525252525252525252525252525252525252525252525252525BD%252525252525252525252525252525252525252525252525252525252525252525252525252525D0%252525252525252525252525252525252525252525252525252525252525252525252525252525BE%252525252525252525252525252525252525252525252525252525252525252525252525252525D0%252525252525252525252525252525252525252525252525252525252525252525252525252525B7/%252525252525252525252525252525252525252525252525252525252525252525252525252525D0%252525252525252525252525252525252525252525252525252525252525252525252525252525A0%252525252525252525252525252525252525252525252525252525252525252525252525252525D0%252525252525252525252525252525252525252525252525252525252525252525252525252525B0%252525252525252525252525252525252525252525252525252525252525252525252525252525D0%252525252525252525252525252525252525252525252525252525252525252525252525252525B1%252525252525252525252525252525252525252525252525252525252525252525252525252525D0%252525252525252525252525252525252525252525252525252525252525252525252525252525BE%252525252525252525252525252525252525252525252525252525252525252525252525252525D1%25252525252525252525252525252525252525252525252525252525252525252525252525252587%252525252525252525252525252525252525252525252525252525252525252525252525252525D0%252525252525252525252525252525252525252525252525252525252525252525252525252525B8%252525252525252525252525252525252525252525252525252525252525252525252525252525D0%252525252525252525252525252525252525252525252525252525252525252525252525252525B5%25252525252525252525252525252525252525252525252525252525252525252525252525252520%252525252525252525252525252525252525252525252525252525252525252525252525252525D1%25252525252525252525252525252525252525252525252525252525252525252525252525252582%252525252525252525252525252525252525252525252525252525252525252525252525252525D0%252525252525252525252525252525252525252525252525252525252525252525252525252525B0%252525252525252525252525252525252525252525252525252525252525252525252525252525D0%252525252525252525252525252525252525252525252525252525252525252525252525252525B1%252525252525252525252525252525252525252525252525252525252525252525252525252525D0%252525252525252525252525252525252525252525252525252525252525252525252525252525BB%252525252525252525252525252525252525252525252525252525252525252525252525252525D0%252525252525252525252525252525252525252525252525252525252525252525252525252525B8%252525252525252525252525252525252525252525252525252525252525252525252525252525D1%25252525252525252525252525252525252525252525252525252525252525252525252525252586%252525252525252525252525252525252525252525252525252525252525252525252525252525D1%252525252525252525252525252525252525252525252525252525252525252525252525252525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110;&#1085;&#1072;&#1085;&#1089;&#1086;&#1074;&#1080;&#1081;%20&#1087;&#1083;&#1072;&#1085;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43"/>
  <sheetViews>
    <sheetView zoomScale="80" zoomScaleNormal="80" zoomScaleSheetLayoutView="69" workbookViewId="0" topLeftCell="A52">
      <selection activeCell="F61" sqref="F61"/>
    </sheetView>
  </sheetViews>
  <sheetFormatPr defaultColWidth="9.00390625" defaultRowHeight="12.75"/>
  <cols>
    <col min="1" max="1" width="73.375" style="1" customWidth="1"/>
    <col min="2" max="2" width="15.375" style="2" customWidth="1"/>
    <col min="3" max="4" width="18.00390625" style="2" customWidth="1"/>
    <col min="5" max="5" width="0.2421875" style="2" customWidth="1"/>
    <col min="6" max="9" width="16.625" style="1" customWidth="1"/>
    <col min="10" max="10" width="18.125" style="1" customWidth="1"/>
    <col min="11" max="11" width="9.50390625" style="1" customWidth="1"/>
    <col min="12" max="13" width="9.125" style="1" customWidth="1"/>
    <col min="14" max="14" width="10.50390625" style="1" customWidth="1"/>
    <col min="15" max="16384" width="9.125" style="1" customWidth="1"/>
  </cols>
  <sheetData>
    <row r="1" spans="1:10" s="1" customFormat="1" ht="18.75" customHeight="1">
      <c r="A1" s="3" t="s">
        <v>0</v>
      </c>
      <c r="B1" s="4"/>
      <c r="C1" s="2"/>
      <c r="G1" s="5" t="s">
        <v>1</v>
      </c>
      <c r="H1" s="5"/>
      <c r="I1" s="5"/>
      <c r="J1" s="5"/>
    </row>
    <row r="2" spans="2:10" s="1" customFormat="1" ht="12.75">
      <c r="B2" s="4"/>
      <c r="C2" s="2"/>
      <c r="G2" s="5" t="s">
        <v>2</v>
      </c>
      <c r="H2" s="5"/>
      <c r="I2" s="5"/>
      <c r="J2" s="5"/>
    </row>
    <row r="3" spans="1:10" ht="18.75" customHeight="1">
      <c r="A3" s="6" t="s">
        <v>3</v>
      </c>
      <c r="B3" s="6"/>
      <c r="D3" s="4"/>
      <c r="E3" s="4"/>
      <c r="F3" s="4"/>
      <c r="G3" s="5" t="s">
        <v>4</v>
      </c>
      <c r="H3" s="5"/>
      <c r="I3" s="5"/>
      <c r="J3" s="5"/>
    </row>
    <row r="4" spans="1:10" ht="18.75" customHeight="1">
      <c r="A4" s="2" t="s">
        <v>5</v>
      </c>
      <c r="D4" s="4"/>
      <c r="E4" s="4"/>
      <c r="F4" s="4"/>
      <c r="G4" s="7" t="s">
        <v>6</v>
      </c>
      <c r="H4" s="7"/>
      <c r="I4" s="7"/>
      <c r="J4" s="7"/>
    </row>
    <row r="5" spans="1:10" ht="18.75" customHeight="1">
      <c r="A5" s="8"/>
      <c r="B5" s="8"/>
      <c r="D5" s="4"/>
      <c r="E5" s="4"/>
      <c r="F5" s="4"/>
      <c r="G5" s="5"/>
      <c r="H5" s="5"/>
      <c r="I5" s="5"/>
      <c r="J5" s="5"/>
    </row>
    <row r="6" spans="1:10" ht="18.75" customHeight="1">
      <c r="A6" s="2"/>
      <c r="D6" s="4"/>
      <c r="E6" s="4"/>
      <c r="F6" s="4"/>
      <c r="G6" s="5"/>
      <c r="H6" s="5"/>
      <c r="I6" s="5"/>
      <c r="J6" s="5"/>
    </row>
    <row r="7" spans="1:10" ht="18.75" customHeight="1">
      <c r="A7" s="2"/>
      <c r="D7" s="4"/>
      <c r="E7" s="4"/>
      <c r="F7" s="4"/>
      <c r="G7" s="5"/>
      <c r="H7" s="5"/>
      <c r="I7" s="5"/>
      <c r="J7" s="5"/>
    </row>
    <row r="8" spans="1:10" ht="18.75" customHeight="1">
      <c r="A8" s="2" t="s">
        <v>7</v>
      </c>
      <c r="D8" s="4"/>
      <c r="E8" s="4"/>
      <c r="F8" s="4"/>
      <c r="G8" s="5"/>
      <c r="H8" s="5"/>
      <c r="I8" s="5"/>
      <c r="J8" s="5"/>
    </row>
    <row r="9" spans="6:10" ht="18.75" customHeight="1">
      <c r="F9" s="9"/>
      <c r="G9" s="10" t="s">
        <v>8</v>
      </c>
      <c r="H9" s="10"/>
      <c r="I9" s="10"/>
      <c r="J9" s="10"/>
    </row>
    <row r="10" spans="1:10" ht="18" customHeight="1">
      <c r="A10" s="2"/>
      <c r="C10" s="11"/>
      <c r="D10" s="9"/>
      <c r="E10" s="9"/>
      <c r="F10" s="9"/>
      <c r="G10" s="7"/>
      <c r="H10" s="7"/>
      <c r="I10" s="7"/>
      <c r="J10" s="7"/>
    </row>
    <row r="11" spans="1:10" ht="18.75" customHeight="1">
      <c r="A11" s="12" t="s">
        <v>9</v>
      </c>
      <c r="B11" s="12"/>
      <c r="C11" s="13"/>
      <c r="D11" s="13"/>
      <c r="E11" s="13"/>
      <c r="F11" s="14"/>
      <c r="G11" s="5"/>
      <c r="H11" s="5"/>
      <c r="I11" s="5"/>
      <c r="J11" s="5"/>
    </row>
    <row r="12" spans="1:10" ht="20.25" customHeight="1">
      <c r="A12" s="2" t="s">
        <v>10</v>
      </c>
      <c r="D12" s="1"/>
      <c r="E12" s="1"/>
      <c r="F12" s="15"/>
      <c r="G12" s="7" t="s">
        <v>11</v>
      </c>
      <c r="H12" s="7"/>
      <c r="I12" s="7"/>
      <c r="J12" s="7"/>
    </row>
    <row r="13" spans="1:10" ht="19.5" customHeight="1">
      <c r="A13" s="8"/>
      <c r="B13" s="8"/>
      <c r="F13" s="4"/>
      <c r="G13" s="5"/>
      <c r="H13" s="5"/>
      <c r="I13" s="5"/>
      <c r="J13" s="5"/>
    </row>
    <row r="14" spans="1:10" ht="19.5" customHeight="1">
      <c r="A14" s="2"/>
      <c r="F14" s="4"/>
      <c r="G14" s="7" t="s">
        <v>12</v>
      </c>
      <c r="H14" s="7"/>
      <c r="I14" s="7"/>
      <c r="J14" s="7"/>
    </row>
    <row r="15" spans="1:10" ht="19.5" customHeight="1">
      <c r="A15" s="2"/>
      <c r="C15" s="11"/>
      <c r="D15" s="4"/>
      <c r="E15" s="4"/>
      <c r="F15" s="4"/>
      <c r="G15" s="7"/>
      <c r="H15" s="7"/>
      <c r="I15" s="7"/>
      <c r="J15" s="7"/>
    </row>
    <row r="16" spans="1:10" ht="16.5" customHeight="1">
      <c r="A16" s="2" t="s">
        <v>7</v>
      </c>
      <c r="C16" s="11"/>
      <c r="D16" s="4"/>
      <c r="E16" s="4"/>
      <c r="F16" s="4"/>
      <c r="G16" s="5"/>
      <c r="H16" s="5"/>
      <c r="I16" s="5"/>
      <c r="J16" s="5"/>
    </row>
    <row r="17" spans="1:10" ht="16.5" customHeight="1">
      <c r="A17" s="2"/>
      <c r="C17" s="11"/>
      <c r="D17" s="4"/>
      <c r="E17" s="4"/>
      <c r="F17" s="4"/>
      <c r="G17" s="5"/>
      <c r="H17" s="5"/>
      <c r="I17" s="5"/>
      <c r="J17" s="5"/>
    </row>
    <row r="18" spans="1:10" ht="18.75" customHeight="1">
      <c r="A18" s="2"/>
      <c r="D18" s="4"/>
      <c r="E18" s="4"/>
      <c r="F18" s="4"/>
      <c r="G18" s="2"/>
      <c r="H18" s="2"/>
      <c r="I18" s="2"/>
      <c r="J18" s="2"/>
    </row>
    <row r="19" spans="4:10" ht="15.75" customHeight="1">
      <c r="D19" s="4"/>
      <c r="E19" s="4"/>
      <c r="F19" s="4"/>
      <c r="I19" s="2"/>
      <c r="J19" s="2"/>
    </row>
    <row r="20" spans="1:10" ht="15.75" customHeight="1">
      <c r="A20" s="12"/>
      <c r="B20" s="12"/>
      <c r="F20" s="15"/>
      <c r="G20" s="2"/>
      <c r="H20" s="2"/>
      <c r="I20" s="2"/>
      <c r="J20" s="2"/>
    </row>
    <row r="21" spans="1:6" ht="12.75">
      <c r="A21" s="16" t="s">
        <v>13</v>
      </c>
      <c r="B21" s="16"/>
      <c r="F21" s="15"/>
    </row>
    <row r="22" spans="1:10" ht="18" customHeight="1">
      <c r="A22" s="17"/>
      <c r="B22" s="17"/>
      <c r="F22" s="15"/>
      <c r="G22" s="7"/>
      <c r="H22" s="7"/>
      <c r="I22" s="7"/>
      <c r="J22" s="7"/>
    </row>
    <row r="23" spans="1:10" ht="15.75" customHeight="1">
      <c r="A23" s="2"/>
      <c r="F23" s="15"/>
      <c r="G23" s="5"/>
      <c r="H23" s="7"/>
      <c r="I23" s="7"/>
      <c r="J23" s="7"/>
    </row>
    <row r="24" spans="6:10" ht="15.75" customHeight="1">
      <c r="F24" s="15"/>
      <c r="G24" s="18"/>
      <c r="H24" s="18"/>
      <c r="I24" s="18"/>
      <c r="J24" s="18"/>
    </row>
    <row r="25" spans="1:10" ht="18" customHeight="1">
      <c r="A25" s="2" t="s">
        <v>7</v>
      </c>
      <c r="C25" s="19"/>
      <c r="D25" s="20"/>
      <c r="E25" s="20"/>
      <c r="F25" s="15"/>
      <c r="G25" s="7"/>
      <c r="H25" s="7"/>
      <c r="I25" s="7"/>
      <c r="J25" s="7"/>
    </row>
    <row r="26" spans="2:10" ht="18" customHeight="1">
      <c r="B26" s="21"/>
      <c r="C26" s="19"/>
      <c r="D26" s="20"/>
      <c r="E26" s="20"/>
      <c r="F26" s="15"/>
      <c r="G26" s="22"/>
      <c r="H26" s="22"/>
      <c r="I26" s="22"/>
      <c r="J26" s="22"/>
    </row>
    <row r="27" spans="3:10" s="1" customFormat="1" ht="21" customHeight="1">
      <c r="C27" s="11"/>
      <c r="D27" s="22"/>
      <c r="E27" s="22"/>
      <c r="F27" s="22"/>
      <c r="G27" s="2"/>
      <c r="H27" s="2"/>
      <c r="I27" s="2"/>
      <c r="J27" s="2"/>
    </row>
    <row r="28" spans="1:10" ht="21" customHeight="1">
      <c r="A28" s="23" t="s">
        <v>14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21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2:10" ht="12.75">
      <c r="B30" s="11"/>
      <c r="C30" s="11"/>
      <c r="D30" s="11"/>
      <c r="E30" s="11"/>
      <c r="F30" s="11"/>
      <c r="G30" s="2"/>
      <c r="H30" s="2"/>
      <c r="I30" s="2"/>
      <c r="J30" s="2"/>
    </row>
    <row r="31" spans="1:10" ht="19.5" customHeight="1">
      <c r="A31" s="24"/>
      <c r="B31" s="25"/>
      <c r="C31" s="25"/>
      <c r="D31" s="25"/>
      <c r="E31" s="25"/>
      <c r="F31" s="25"/>
      <c r="G31" s="26"/>
      <c r="H31" s="27"/>
      <c r="I31" s="28" t="s">
        <v>15</v>
      </c>
      <c r="J31" s="29" t="s">
        <v>16</v>
      </c>
    </row>
    <row r="32" spans="1:10" ht="19.5" customHeight="1">
      <c r="A32" s="30" t="s">
        <v>17</v>
      </c>
      <c r="B32" s="31" t="s">
        <v>18</v>
      </c>
      <c r="C32" s="31"/>
      <c r="D32" s="31"/>
      <c r="E32" s="31"/>
      <c r="F32" s="31"/>
      <c r="G32" s="32"/>
      <c r="H32" s="33"/>
      <c r="I32" s="34" t="s">
        <v>19</v>
      </c>
      <c r="J32" s="35" t="s">
        <v>20</v>
      </c>
    </row>
    <row r="33" spans="1:10" ht="19.5" customHeight="1">
      <c r="A33" s="30" t="s">
        <v>21</v>
      </c>
      <c r="B33" s="31" t="s">
        <v>22</v>
      </c>
      <c r="C33" s="31"/>
      <c r="D33" s="31"/>
      <c r="E33" s="31"/>
      <c r="F33" s="31"/>
      <c r="G33" s="26"/>
      <c r="H33" s="27"/>
      <c r="I33" s="34" t="s">
        <v>23</v>
      </c>
      <c r="J33" s="29">
        <v>150</v>
      </c>
    </row>
    <row r="34" spans="1:10" ht="19.5" customHeight="1">
      <c r="A34" s="30" t="s">
        <v>24</v>
      </c>
      <c r="B34" s="31" t="s">
        <v>25</v>
      </c>
      <c r="C34" s="31"/>
      <c r="D34" s="31"/>
      <c r="E34" s="31"/>
      <c r="F34" s="31"/>
      <c r="G34" s="32"/>
      <c r="H34" s="33"/>
      <c r="I34" s="34" t="s">
        <v>26</v>
      </c>
      <c r="J34" s="29"/>
    </row>
    <row r="35" spans="1:10" ht="19.5" customHeight="1">
      <c r="A35" s="30" t="s">
        <v>27</v>
      </c>
      <c r="B35" s="31" t="s">
        <v>28</v>
      </c>
      <c r="C35" s="31"/>
      <c r="D35" s="31"/>
      <c r="E35" s="31"/>
      <c r="F35" s="31"/>
      <c r="G35" s="32"/>
      <c r="H35" s="36"/>
      <c r="I35" s="37" t="s">
        <v>29</v>
      </c>
      <c r="J35" s="29" t="s">
        <v>30</v>
      </c>
    </row>
    <row r="36" spans="1:10" ht="19.5" customHeight="1">
      <c r="A36" s="30" t="s">
        <v>31</v>
      </c>
      <c r="B36" s="31" t="s">
        <v>32</v>
      </c>
      <c r="C36" s="31"/>
      <c r="D36" s="31"/>
      <c r="E36" s="31"/>
      <c r="F36" s="31"/>
      <c r="G36" s="38" t="s">
        <v>33</v>
      </c>
      <c r="H36" s="38"/>
      <c r="I36" s="38"/>
      <c r="J36" s="39"/>
    </row>
    <row r="37" spans="1:10" ht="19.5" customHeight="1">
      <c r="A37" s="30" t="s">
        <v>34</v>
      </c>
      <c r="B37" s="31" t="s">
        <v>35</v>
      </c>
      <c r="C37" s="31"/>
      <c r="D37" s="31"/>
      <c r="E37" s="31"/>
      <c r="F37" s="31"/>
      <c r="G37" s="38" t="s">
        <v>36</v>
      </c>
      <c r="H37" s="38"/>
      <c r="I37" s="38"/>
      <c r="J37" s="39"/>
    </row>
    <row r="38" spans="1:10" ht="19.5" customHeight="1">
      <c r="A38" s="30" t="s">
        <v>37</v>
      </c>
      <c r="B38" s="31">
        <v>155</v>
      </c>
      <c r="C38" s="31"/>
      <c r="D38" s="31"/>
      <c r="E38" s="31"/>
      <c r="F38" s="31"/>
      <c r="G38" s="32"/>
      <c r="H38" s="32"/>
      <c r="I38" s="32"/>
      <c r="J38" s="33"/>
    </row>
    <row r="39" spans="1:10" ht="19.5" customHeight="1">
      <c r="A39" s="30" t="s">
        <v>38</v>
      </c>
      <c r="B39" s="31" t="s">
        <v>39</v>
      </c>
      <c r="C39" s="31"/>
      <c r="D39" s="31"/>
      <c r="E39" s="31"/>
      <c r="F39" s="31"/>
      <c r="G39" s="26"/>
      <c r="H39" s="26"/>
      <c r="I39" s="26"/>
      <c r="J39" s="27"/>
    </row>
    <row r="40" spans="1:10" ht="19.5" customHeight="1">
      <c r="A40" s="30" t="s">
        <v>40</v>
      </c>
      <c r="B40" s="31" t="s">
        <v>41</v>
      </c>
      <c r="C40" s="31"/>
      <c r="D40" s="31"/>
      <c r="E40" s="31"/>
      <c r="F40" s="31"/>
      <c r="G40" s="32"/>
      <c r="H40" s="32"/>
      <c r="I40" s="32"/>
      <c r="J40" s="33"/>
    </row>
    <row r="41" spans="1:10" ht="19.5" customHeight="1">
      <c r="A41" s="30" t="s">
        <v>42</v>
      </c>
      <c r="B41" s="31" t="s">
        <v>43</v>
      </c>
      <c r="C41" s="31"/>
      <c r="D41" s="31"/>
      <c r="E41" s="31"/>
      <c r="F41" s="31"/>
      <c r="G41" s="26"/>
      <c r="H41" s="26"/>
      <c r="I41" s="26"/>
      <c r="J41" s="27"/>
    </row>
    <row r="42" spans="1:10" ht="12.75">
      <c r="A42" s="40" t="s">
        <v>44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9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12.75">
      <c r="A44" s="40" t="s">
        <v>45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2:10" ht="12" customHeight="1">
      <c r="B45" s="9"/>
      <c r="C45" s="11"/>
      <c r="D45" s="9"/>
      <c r="E45" s="9"/>
      <c r="F45" s="9"/>
      <c r="G45" s="9"/>
      <c r="H45" s="9"/>
      <c r="I45" s="9"/>
      <c r="J45" s="9"/>
    </row>
    <row r="46" spans="1:10" ht="31.5" customHeight="1">
      <c r="A46" s="29" t="s">
        <v>46</v>
      </c>
      <c r="B46" s="41" t="s">
        <v>47</v>
      </c>
      <c r="C46" s="41" t="s">
        <v>48</v>
      </c>
      <c r="D46" s="41" t="s">
        <v>49</v>
      </c>
      <c r="E46" s="42" t="s">
        <v>50</v>
      </c>
      <c r="F46" s="41" t="s">
        <v>51</v>
      </c>
      <c r="G46" s="41" t="s">
        <v>52</v>
      </c>
      <c r="H46" s="41"/>
      <c r="I46" s="41"/>
      <c r="J46" s="41"/>
    </row>
    <row r="47" spans="1:10" ht="54.75" customHeight="1">
      <c r="A47" s="29"/>
      <c r="B47" s="41"/>
      <c r="C47" s="41"/>
      <c r="D47" s="41"/>
      <c r="E47" s="42"/>
      <c r="F47" s="41"/>
      <c r="G47" s="41" t="s">
        <v>53</v>
      </c>
      <c r="H47" s="41" t="s">
        <v>54</v>
      </c>
      <c r="I47" s="41" t="s">
        <v>55</v>
      </c>
      <c r="J47" s="41" t="s">
        <v>56</v>
      </c>
    </row>
    <row r="48" spans="1:10" ht="19.5" customHeight="1">
      <c r="A48" s="29">
        <v>1</v>
      </c>
      <c r="B48" s="41">
        <v>2</v>
      </c>
      <c r="C48" s="41">
        <v>3</v>
      </c>
      <c r="D48" s="41">
        <v>4</v>
      </c>
      <c r="E48" s="41">
        <v>5</v>
      </c>
      <c r="F48" s="41">
        <v>5</v>
      </c>
      <c r="G48" s="41">
        <v>6</v>
      </c>
      <c r="H48" s="41">
        <v>7</v>
      </c>
      <c r="I48" s="41">
        <v>8</v>
      </c>
      <c r="J48" s="41">
        <v>9</v>
      </c>
    </row>
    <row r="49" spans="1:10" ht="24.75" customHeight="1">
      <c r="A49" s="43" t="s">
        <v>57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9.5" customHeight="1">
      <c r="A50" s="44" t="s">
        <v>58</v>
      </c>
      <c r="B50" s="29">
        <v>1000</v>
      </c>
      <c r="C50" s="45">
        <v>15303</v>
      </c>
      <c r="D50" s="45">
        <v>19153</v>
      </c>
      <c r="E50" s="46"/>
      <c r="F50" s="47">
        <f>SUM(G50:J50)</f>
        <v>20590</v>
      </c>
      <c r="G50" s="46">
        <v>4997</v>
      </c>
      <c r="H50" s="46">
        <v>5047</v>
      </c>
      <c r="I50" s="46">
        <v>5197</v>
      </c>
      <c r="J50" s="46">
        <v>5349</v>
      </c>
    </row>
    <row r="51" spans="1:10" ht="19.5" customHeight="1">
      <c r="A51" s="44" t="s">
        <v>59</v>
      </c>
      <c r="B51" s="29">
        <v>1010</v>
      </c>
      <c r="C51" s="47">
        <f>SUM(C52:C59)</f>
        <v>-13404</v>
      </c>
      <c r="D51" s="47">
        <f>SUM(D52:D59)</f>
        <v>-16820</v>
      </c>
      <c r="E51" s="48">
        <f>SUM(E52:E59)</f>
        <v>0</v>
      </c>
      <c r="F51" s="48">
        <f>SUM(G51:J51)</f>
        <v>-17993</v>
      </c>
      <c r="G51" s="48">
        <f>SUM(G52:G59)</f>
        <v>-4326</v>
      </c>
      <c r="H51" s="48">
        <f>SUM(H52:H59)</f>
        <v>-4407</v>
      </c>
      <c r="I51" s="48">
        <f>SUM(I52:I59)</f>
        <v>-4546</v>
      </c>
      <c r="J51" s="48">
        <f>SUM(J52:J59)</f>
        <v>-4714</v>
      </c>
    </row>
    <row r="52" spans="1:10" ht="19.5" customHeight="1">
      <c r="A52" s="44" t="s">
        <v>60</v>
      </c>
      <c r="B52" s="41">
        <v>1011</v>
      </c>
      <c r="C52" s="45">
        <v>-779</v>
      </c>
      <c r="D52" s="45">
        <v>-1100</v>
      </c>
      <c r="E52" s="46" t="s">
        <v>61</v>
      </c>
      <c r="F52" s="47">
        <f>SUM(G52:J52)</f>
        <v>-1252</v>
      </c>
      <c r="G52" s="46">
        <v>-314</v>
      </c>
      <c r="H52" s="46">
        <v>-316</v>
      </c>
      <c r="I52" s="46">
        <v>-314</v>
      </c>
      <c r="J52" s="46">
        <v>-308</v>
      </c>
    </row>
    <row r="53" spans="1:10" ht="19.5" customHeight="1">
      <c r="A53" s="44" t="s">
        <v>62</v>
      </c>
      <c r="B53" s="41">
        <v>1012</v>
      </c>
      <c r="C53" s="45">
        <v>-550</v>
      </c>
      <c r="D53" s="45">
        <v>-520</v>
      </c>
      <c r="E53" s="46" t="s">
        <v>61</v>
      </c>
      <c r="F53" s="47">
        <f>SUM(G53:J53)</f>
        <v>-423</v>
      </c>
      <c r="G53" s="46">
        <v>-110</v>
      </c>
      <c r="H53" s="46">
        <v>-102</v>
      </c>
      <c r="I53" s="46">
        <v>-110</v>
      </c>
      <c r="J53" s="46">
        <v>-101</v>
      </c>
    </row>
    <row r="54" spans="1:10" ht="19.5" customHeight="1">
      <c r="A54" s="44" t="s">
        <v>63</v>
      </c>
      <c r="B54" s="41">
        <v>1013</v>
      </c>
      <c r="C54" s="45">
        <v>-946</v>
      </c>
      <c r="D54" s="45">
        <v>-817</v>
      </c>
      <c r="E54" s="46" t="s">
        <v>61</v>
      </c>
      <c r="F54" s="47">
        <f>SUM(G54:J54)</f>
        <v>-726</v>
      </c>
      <c r="G54" s="46">
        <v>-225</v>
      </c>
      <c r="H54" s="46">
        <v>-145</v>
      </c>
      <c r="I54" s="46">
        <v>-132</v>
      </c>
      <c r="J54" s="46">
        <v>-224</v>
      </c>
    </row>
    <row r="55" spans="1:10" ht="19.5" customHeight="1">
      <c r="A55" s="44" t="s">
        <v>64</v>
      </c>
      <c r="B55" s="41">
        <v>1014</v>
      </c>
      <c r="C55" s="45">
        <v>-9119</v>
      </c>
      <c r="D55" s="45">
        <v>-11666</v>
      </c>
      <c r="E55" s="46" t="s">
        <v>61</v>
      </c>
      <c r="F55" s="47">
        <f>SUM(G55:J55)</f>
        <v>-12546</v>
      </c>
      <c r="G55" s="46">
        <v>-2955</v>
      </c>
      <c r="H55" s="46">
        <v>-3092</v>
      </c>
      <c r="I55" s="46">
        <v>-3211</v>
      </c>
      <c r="J55" s="46">
        <v>-3288</v>
      </c>
    </row>
    <row r="56" spans="1:10" ht="19.5" customHeight="1">
      <c r="A56" s="44" t="s">
        <v>65</v>
      </c>
      <c r="B56" s="41">
        <v>1015</v>
      </c>
      <c r="C56" s="45">
        <v>-1871</v>
      </c>
      <c r="D56" s="45">
        <v>-2450</v>
      </c>
      <c r="E56" s="46" t="s">
        <v>61</v>
      </c>
      <c r="F56" s="47">
        <f>SUM(G56:J56)</f>
        <v>-2760</v>
      </c>
      <c r="G56" s="46">
        <v>-650</v>
      </c>
      <c r="H56" s="46">
        <v>-680</v>
      </c>
      <c r="I56" s="46">
        <v>-706</v>
      </c>
      <c r="J56" s="46">
        <v>-724</v>
      </c>
    </row>
    <row r="57" spans="1:10" ht="55.5" customHeight="1">
      <c r="A57" s="44" t="s">
        <v>66</v>
      </c>
      <c r="B57" s="41">
        <v>1016</v>
      </c>
      <c r="C57" s="46" t="s">
        <v>61</v>
      </c>
      <c r="D57" s="46" t="s">
        <v>61</v>
      </c>
      <c r="E57" s="46" t="s">
        <v>61</v>
      </c>
      <c r="F57" s="48">
        <f>SUM(G57:J57)</f>
        <v>0</v>
      </c>
      <c r="G57" s="46" t="s">
        <v>61</v>
      </c>
      <c r="H57" s="46" t="s">
        <v>61</v>
      </c>
      <c r="I57" s="46" t="s">
        <v>61</v>
      </c>
      <c r="J57" s="46" t="s">
        <v>61</v>
      </c>
    </row>
    <row r="58" spans="1:10" ht="19.5" customHeight="1">
      <c r="A58" s="44" t="s">
        <v>67</v>
      </c>
      <c r="B58" s="41">
        <v>1017</v>
      </c>
      <c r="C58" s="45">
        <v>-98</v>
      </c>
      <c r="D58" s="45">
        <v>-117</v>
      </c>
      <c r="E58" s="46" t="s">
        <v>61</v>
      </c>
      <c r="F58" s="47">
        <f>SUM(G58:J58)</f>
        <v>-124</v>
      </c>
      <c r="G58" s="46">
        <v>-32</v>
      </c>
      <c r="H58" s="46">
        <v>-32</v>
      </c>
      <c r="I58" s="46">
        <v>-31</v>
      </c>
      <c r="J58" s="46">
        <v>-29</v>
      </c>
    </row>
    <row r="59" spans="1:10" ht="19.5" customHeight="1">
      <c r="A59" s="44" t="s">
        <v>68</v>
      </c>
      <c r="B59" s="41">
        <v>1018</v>
      </c>
      <c r="C59" s="45">
        <v>-41</v>
      </c>
      <c r="D59" s="45">
        <v>-150</v>
      </c>
      <c r="E59" s="46" t="s">
        <v>61</v>
      </c>
      <c r="F59" s="47">
        <f>SUM(G59:J59)</f>
        <v>-162</v>
      </c>
      <c r="G59" s="46">
        <v>-40</v>
      </c>
      <c r="H59" s="46">
        <v>-40</v>
      </c>
      <c r="I59" s="46">
        <v>-42</v>
      </c>
      <c r="J59" s="46">
        <v>-40</v>
      </c>
    </row>
    <row r="60" spans="1:10" ht="19.5" customHeight="1">
      <c r="A60" s="49" t="s">
        <v>69</v>
      </c>
      <c r="B60" s="50">
        <v>1020</v>
      </c>
      <c r="C60" s="51">
        <f>SUM(C50,C51)</f>
        <v>1899</v>
      </c>
      <c r="D60" s="51">
        <f>SUM(D50,D51)</f>
        <v>2333</v>
      </c>
      <c r="E60" s="52">
        <f>SUM(E50,E51)</f>
        <v>0</v>
      </c>
      <c r="F60" s="52">
        <f>SUM(F50,F51)</f>
        <v>2597</v>
      </c>
      <c r="G60" s="52">
        <f>SUM(G50,G51)</f>
        <v>671</v>
      </c>
      <c r="H60" s="52">
        <f>SUM(H50,H51)</f>
        <v>640</v>
      </c>
      <c r="I60" s="52">
        <f>SUM(I50,I51)</f>
        <v>651</v>
      </c>
      <c r="J60" s="52">
        <f>SUM(J50,J51)</f>
        <v>635</v>
      </c>
    </row>
    <row r="61" spans="1:10" ht="19.5" customHeight="1">
      <c r="A61" s="44" t="s">
        <v>70</v>
      </c>
      <c r="B61" s="29">
        <v>1030</v>
      </c>
      <c r="C61" s="47">
        <f>SUM(C62:C81,C83)</f>
        <v>-2528</v>
      </c>
      <c r="D61" s="47">
        <v>-2598</v>
      </c>
      <c r="E61" s="48">
        <f>SUM(E62:E81,E83)</f>
        <v>0</v>
      </c>
      <c r="F61" s="47">
        <f>SUM(F62:F81,F83)</f>
        <v>-2902</v>
      </c>
      <c r="G61" s="47">
        <f>SUM(G62:G81,G83)</f>
        <v>-720</v>
      </c>
      <c r="H61" s="47">
        <f>SUM(H62:H81,H83)</f>
        <v>-718</v>
      </c>
      <c r="I61" s="47">
        <f>SUM(I62:I81,I83)</f>
        <v>-729</v>
      </c>
      <c r="J61" s="47">
        <f>SUM(J62:J81,J83)</f>
        <v>-735</v>
      </c>
    </row>
    <row r="62" spans="1:10" ht="42" customHeight="1">
      <c r="A62" s="44" t="s">
        <v>71</v>
      </c>
      <c r="B62" s="29">
        <v>1031</v>
      </c>
      <c r="C62" s="45">
        <v>-136</v>
      </c>
      <c r="D62" s="45">
        <v>-105</v>
      </c>
      <c r="E62" s="46" t="s">
        <v>61</v>
      </c>
      <c r="F62" s="47">
        <f>SUM(G62:J62)</f>
        <v>-150</v>
      </c>
      <c r="G62" s="46">
        <v>-37</v>
      </c>
      <c r="H62" s="46">
        <v>-37</v>
      </c>
      <c r="I62" s="46">
        <v>-38</v>
      </c>
      <c r="J62" s="46">
        <v>-38</v>
      </c>
    </row>
    <row r="63" spans="1:10" ht="19.5" customHeight="1">
      <c r="A63" s="44" t="s">
        <v>72</v>
      </c>
      <c r="B63" s="29">
        <v>1032</v>
      </c>
      <c r="C63" s="46" t="s">
        <v>61</v>
      </c>
      <c r="D63" s="45" t="s">
        <v>61</v>
      </c>
      <c r="E63" s="46" t="s">
        <v>61</v>
      </c>
      <c r="F63" s="48">
        <f>SUM(G63:J63)</f>
        <v>0</v>
      </c>
      <c r="G63" s="46" t="s">
        <v>61</v>
      </c>
      <c r="H63" s="46" t="s">
        <v>61</v>
      </c>
      <c r="I63" s="46" t="s">
        <v>61</v>
      </c>
      <c r="J63" s="46" t="s">
        <v>61</v>
      </c>
    </row>
    <row r="64" spans="1:10" ht="19.5" customHeight="1">
      <c r="A64" s="44" t="s">
        <v>73</v>
      </c>
      <c r="B64" s="29">
        <v>1033</v>
      </c>
      <c r="C64" s="46" t="s">
        <v>61</v>
      </c>
      <c r="D64" s="45" t="s">
        <v>61</v>
      </c>
      <c r="E64" s="46" t="s">
        <v>61</v>
      </c>
      <c r="F64" s="48">
        <f>SUM(G64:J64)</f>
        <v>0</v>
      </c>
      <c r="G64" s="46" t="s">
        <v>61</v>
      </c>
      <c r="H64" s="46" t="s">
        <v>61</v>
      </c>
      <c r="I64" s="46" t="s">
        <v>61</v>
      </c>
      <c r="J64" s="46" t="s">
        <v>61</v>
      </c>
    </row>
    <row r="65" spans="1:10" ht="19.5" customHeight="1">
      <c r="A65" s="44" t="s">
        <v>74</v>
      </c>
      <c r="B65" s="29">
        <v>1034</v>
      </c>
      <c r="C65" s="46" t="s">
        <v>61</v>
      </c>
      <c r="D65" s="45" t="s">
        <v>61</v>
      </c>
      <c r="E65" s="46" t="s">
        <v>61</v>
      </c>
      <c r="F65" s="48">
        <f>SUM(G65:J65)</f>
        <v>0</v>
      </c>
      <c r="G65" s="46" t="s">
        <v>61</v>
      </c>
      <c r="H65" s="46" t="s">
        <v>61</v>
      </c>
      <c r="I65" s="46" t="s">
        <v>61</v>
      </c>
      <c r="J65" s="46" t="s">
        <v>61</v>
      </c>
    </row>
    <row r="66" spans="1:10" ht="19.5" customHeight="1">
      <c r="A66" s="44" t="s">
        <v>75</v>
      </c>
      <c r="B66" s="29">
        <v>1035</v>
      </c>
      <c r="C66" s="46" t="s">
        <v>61</v>
      </c>
      <c r="D66" s="45" t="s">
        <v>61</v>
      </c>
      <c r="E66" s="46" t="s">
        <v>61</v>
      </c>
      <c r="F66" s="48">
        <f>SUM(G66:J66)</f>
        <v>0</v>
      </c>
      <c r="G66" s="46" t="s">
        <v>61</v>
      </c>
      <c r="H66" s="46" t="s">
        <v>61</v>
      </c>
      <c r="I66" s="46" t="s">
        <v>61</v>
      </c>
      <c r="J66" s="46" t="s">
        <v>61</v>
      </c>
    </row>
    <row r="67" spans="1:10" ht="19.5" customHeight="1">
      <c r="A67" s="44" t="s">
        <v>76</v>
      </c>
      <c r="B67" s="29">
        <v>1036</v>
      </c>
      <c r="C67" s="46" t="s">
        <v>61</v>
      </c>
      <c r="D67" s="45" t="s">
        <v>61</v>
      </c>
      <c r="E67" s="46" t="s">
        <v>61</v>
      </c>
      <c r="F67" s="48">
        <f>SUM(G67:J67)</f>
        <v>0</v>
      </c>
      <c r="G67" s="46" t="s">
        <v>61</v>
      </c>
      <c r="H67" s="46" t="s">
        <v>61</v>
      </c>
      <c r="I67" s="46" t="s">
        <v>61</v>
      </c>
      <c r="J67" s="46" t="s">
        <v>61</v>
      </c>
    </row>
    <row r="68" spans="1:10" ht="19.5" customHeight="1">
      <c r="A68" s="44" t="s">
        <v>77</v>
      </c>
      <c r="B68" s="29">
        <v>1037</v>
      </c>
      <c r="C68" s="45">
        <v>-12</v>
      </c>
      <c r="D68" s="45">
        <v>-10</v>
      </c>
      <c r="E68" s="46" t="s">
        <v>61</v>
      </c>
      <c r="F68" s="47">
        <f>SUM(G68:J68)</f>
        <v>-10</v>
      </c>
      <c r="G68" s="46">
        <v>-3</v>
      </c>
      <c r="H68" s="46">
        <v>-2</v>
      </c>
      <c r="I68" s="46">
        <v>-2</v>
      </c>
      <c r="J68" s="46">
        <v>-3</v>
      </c>
    </row>
    <row r="69" spans="1:10" ht="19.5" customHeight="1">
      <c r="A69" s="44" t="s">
        <v>78</v>
      </c>
      <c r="B69" s="29">
        <v>1038</v>
      </c>
      <c r="C69" s="45">
        <v>-1088</v>
      </c>
      <c r="D69" s="45">
        <v>-1874</v>
      </c>
      <c r="E69" s="46" t="s">
        <v>61</v>
      </c>
      <c r="F69" s="47">
        <f>SUM(G69:J69)</f>
        <v>-2040</v>
      </c>
      <c r="G69" s="46">
        <v>-504</v>
      </c>
      <c r="H69" s="46">
        <v>-507</v>
      </c>
      <c r="I69" s="46">
        <v>-512</v>
      </c>
      <c r="J69" s="46">
        <v>-517</v>
      </c>
    </row>
    <row r="70" spans="1:10" ht="19.5" customHeight="1">
      <c r="A70" s="44" t="s">
        <v>79</v>
      </c>
      <c r="B70" s="29">
        <v>1039</v>
      </c>
      <c r="C70" s="45">
        <v>-239</v>
      </c>
      <c r="D70" s="45">
        <v>-384</v>
      </c>
      <c r="E70" s="46" t="s">
        <v>61</v>
      </c>
      <c r="F70" s="47">
        <f>SUM(G70:J70)</f>
        <v>-449</v>
      </c>
      <c r="G70" s="46">
        <v>-111</v>
      </c>
      <c r="H70" s="46">
        <v>-111</v>
      </c>
      <c r="I70" s="46">
        <v>-113</v>
      </c>
      <c r="J70" s="46">
        <v>-114</v>
      </c>
    </row>
    <row r="71" spans="1:10" ht="51" customHeight="1">
      <c r="A71" s="44" t="s">
        <v>80</v>
      </c>
      <c r="B71" s="29">
        <v>1040</v>
      </c>
      <c r="C71" s="45">
        <v>-117</v>
      </c>
      <c r="D71" s="45">
        <v>-20</v>
      </c>
      <c r="E71" s="46" t="s">
        <v>61</v>
      </c>
      <c r="F71" s="47">
        <f>SUM(G71:J71)</f>
        <v>-20</v>
      </c>
      <c r="G71" s="46">
        <v>-6</v>
      </c>
      <c r="H71" s="46">
        <v>-4</v>
      </c>
      <c r="I71" s="46">
        <v>-5</v>
      </c>
      <c r="J71" s="46">
        <v>-5</v>
      </c>
    </row>
    <row r="72" spans="1:10" ht="36.75" customHeight="1">
      <c r="A72" s="44" t="s">
        <v>81</v>
      </c>
      <c r="B72" s="29">
        <v>1041</v>
      </c>
      <c r="C72" s="46" t="s">
        <v>61</v>
      </c>
      <c r="D72" s="45" t="s">
        <v>61</v>
      </c>
      <c r="E72" s="46" t="s">
        <v>61</v>
      </c>
      <c r="F72" s="48">
        <f>SUM(G72:J72)</f>
        <v>0</v>
      </c>
      <c r="G72" s="46" t="s">
        <v>61</v>
      </c>
      <c r="H72" s="46" t="s">
        <v>61</v>
      </c>
      <c r="I72" s="46" t="s">
        <v>61</v>
      </c>
      <c r="J72" s="46" t="s">
        <v>61</v>
      </c>
    </row>
    <row r="73" spans="1:10" ht="36" customHeight="1">
      <c r="A73" s="44" t="s">
        <v>82</v>
      </c>
      <c r="B73" s="29">
        <v>1042</v>
      </c>
      <c r="C73" s="46" t="s">
        <v>61</v>
      </c>
      <c r="D73" s="45" t="s">
        <v>61</v>
      </c>
      <c r="E73" s="46" t="s">
        <v>61</v>
      </c>
      <c r="F73" s="48">
        <f>SUM(G73:J73)</f>
        <v>0</v>
      </c>
      <c r="G73" s="46" t="s">
        <v>61</v>
      </c>
      <c r="H73" s="46" t="s">
        <v>61</v>
      </c>
      <c r="I73" s="46" t="s">
        <v>61</v>
      </c>
      <c r="J73" s="46" t="s">
        <v>61</v>
      </c>
    </row>
    <row r="74" spans="1:10" ht="19.5" customHeight="1">
      <c r="A74" s="44" t="s">
        <v>83</v>
      </c>
      <c r="B74" s="29">
        <v>1043</v>
      </c>
      <c r="C74" s="46" t="s">
        <v>61</v>
      </c>
      <c r="D74" s="45" t="s">
        <v>61</v>
      </c>
      <c r="E74" s="46" t="s">
        <v>61</v>
      </c>
      <c r="F74" s="48">
        <f>SUM(G74:J74)</f>
        <v>0</v>
      </c>
      <c r="G74" s="46" t="s">
        <v>61</v>
      </c>
      <c r="H74" s="46" t="s">
        <v>61</v>
      </c>
      <c r="I74" s="46" t="s">
        <v>61</v>
      </c>
      <c r="J74" s="46" t="s">
        <v>61</v>
      </c>
    </row>
    <row r="75" spans="1:10" ht="19.5" customHeight="1">
      <c r="A75" s="44" t="s">
        <v>84</v>
      </c>
      <c r="B75" s="29">
        <v>1044</v>
      </c>
      <c r="C75" s="46" t="s">
        <v>61</v>
      </c>
      <c r="D75" s="45" t="s">
        <v>61</v>
      </c>
      <c r="E75" s="46" t="s">
        <v>61</v>
      </c>
      <c r="F75" s="47">
        <f>SUM(G75:J75)</f>
        <v>-30</v>
      </c>
      <c r="G75" s="46">
        <v>-8</v>
      </c>
      <c r="H75" s="46">
        <v>-7</v>
      </c>
      <c r="I75" s="46">
        <v>-8</v>
      </c>
      <c r="J75" s="46">
        <v>-7</v>
      </c>
    </row>
    <row r="76" spans="1:10" ht="19.5" customHeight="1">
      <c r="A76" s="44" t="s">
        <v>85</v>
      </c>
      <c r="B76" s="29">
        <v>1045</v>
      </c>
      <c r="C76" s="45">
        <v>-46</v>
      </c>
      <c r="D76" s="45">
        <v>-33</v>
      </c>
      <c r="E76" s="46" t="s">
        <v>61</v>
      </c>
      <c r="F76" s="47">
        <f>SUM(G76:J76)</f>
        <v>-43</v>
      </c>
      <c r="G76" s="46">
        <v>-10</v>
      </c>
      <c r="H76" s="46">
        <v>-10</v>
      </c>
      <c r="I76" s="46">
        <v>-12</v>
      </c>
      <c r="J76" s="46">
        <v>-11</v>
      </c>
    </row>
    <row r="77" spans="1:10" ht="19.5" customHeight="1">
      <c r="A77" s="44" t="s">
        <v>86</v>
      </c>
      <c r="B77" s="29">
        <v>1046</v>
      </c>
      <c r="C77" s="46" t="s">
        <v>61</v>
      </c>
      <c r="D77" s="45" t="s">
        <v>61</v>
      </c>
      <c r="E77" s="46" t="s">
        <v>61</v>
      </c>
      <c r="F77" s="48">
        <f>SUM(G77:J77)</f>
        <v>0</v>
      </c>
      <c r="G77" s="46" t="s">
        <v>61</v>
      </c>
      <c r="H77" s="46" t="s">
        <v>61</v>
      </c>
      <c r="I77" s="46" t="s">
        <v>61</v>
      </c>
      <c r="J77" s="46" t="s">
        <v>61</v>
      </c>
    </row>
    <row r="78" spans="1:10" ht="19.5" customHeight="1">
      <c r="A78" s="44" t="s">
        <v>87</v>
      </c>
      <c r="B78" s="29">
        <v>1047</v>
      </c>
      <c r="C78" s="46" t="s">
        <v>61</v>
      </c>
      <c r="D78" s="45" t="s">
        <v>61</v>
      </c>
      <c r="E78" s="46" t="s">
        <v>61</v>
      </c>
      <c r="F78" s="48">
        <f>SUM(G78:J78)</f>
        <v>0</v>
      </c>
      <c r="G78" s="46" t="s">
        <v>61</v>
      </c>
      <c r="H78" s="46" t="s">
        <v>61</v>
      </c>
      <c r="I78" s="46" t="s">
        <v>61</v>
      </c>
      <c r="J78" s="46" t="s">
        <v>61</v>
      </c>
    </row>
    <row r="79" spans="1:10" ht="19.5" customHeight="1">
      <c r="A79" s="44" t="s">
        <v>88</v>
      </c>
      <c r="B79" s="29">
        <v>1048</v>
      </c>
      <c r="C79" s="45">
        <v>-57</v>
      </c>
      <c r="D79" s="45">
        <v>-25</v>
      </c>
      <c r="E79" s="46" t="s">
        <v>61</v>
      </c>
      <c r="F79" s="47">
        <f>SUM(G79:J79)</f>
        <v>-36</v>
      </c>
      <c r="G79" s="46">
        <v>-10</v>
      </c>
      <c r="H79" s="46">
        <v>-9</v>
      </c>
      <c r="I79" s="46">
        <v>-8</v>
      </c>
      <c r="J79" s="46">
        <v>-9</v>
      </c>
    </row>
    <row r="80" spans="1:10" ht="19.5" customHeight="1">
      <c r="A80" s="44" t="s">
        <v>89</v>
      </c>
      <c r="B80" s="29">
        <v>1049</v>
      </c>
      <c r="C80" s="46" t="s">
        <v>61</v>
      </c>
      <c r="D80" s="45" t="s">
        <v>61</v>
      </c>
      <c r="E80" s="46" t="s">
        <v>61</v>
      </c>
      <c r="F80" s="48">
        <f>SUM(G80:J80)</f>
        <v>0</v>
      </c>
      <c r="G80" s="46" t="s">
        <v>61</v>
      </c>
      <c r="H80" s="46" t="s">
        <v>61</v>
      </c>
      <c r="I80" s="46" t="s">
        <v>61</v>
      </c>
      <c r="J80" s="46" t="s">
        <v>61</v>
      </c>
    </row>
    <row r="81" spans="1:10" ht="42" customHeight="1">
      <c r="A81" s="44" t="s">
        <v>90</v>
      </c>
      <c r="B81" s="29">
        <v>1050</v>
      </c>
      <c r="C81" s="46" t="s">
        <v>61</v>
      </c>
      <c r="D81" s="45" t="s">
        <v>61</v>
      </c>
      <c r="E81" s="46" t="s">
        <v>61</v>
      </c>
      <c r="F81" s="48">
        <f>SUM(G81:J81)</f>
        <v>0</v>
      </c>
      <c r="G81" s="46" t="s">
        <v>61</v>
      </c>
      <c r="H81" s="46" t="s">
        <v>61</v>
      </c>
      <c r="I81" s="46" t="s">
        <v>61</v>
      </c>
      <c r="J81" s="46" t="s">
        <v>61</v>
      </c>
    </row>
    <row r="82" spans="1:10" ht="19.5" customHeight="1">
      <c r="A82" s="44" t="s">
        <v>91</v>
      </c>
      <c r="B82" s="29" t="s">
        <v>92</v>
      </c>
      <c r="C82" s="46" t="s">
        <v>61</v>
      </c>
      <c r="D82" s="45" t="s">
        <v>61</v>
      </c>
      <c r="E82" s="46" t="s">
        <v>61</v>
      </c>
      <c r="F82" s="48">
        <f>SUM(G82:J82)</f>
        <v>0</v>
      </c>
      <c r="G82" s="46" t="s">
        <v>61</v>
      </c>
      <c r="H82" s="46" t="s">
        <v>61</v>
      </c>
      <c r="I82" s="46" t="s">
        <v>61</v>
      </c>
      <c r="J82" s="46" t="s">
        <v>61</v>
      </c>
    </row>
    <row r="83" spans="1:10" ht="19.5" customHeight="1">
      <c r="A83" s="44" t="s">
        <v>93</v>
      </c>
      <c r="B83" s="29">
        <v>1051</v>
      </c>
      <c r="C83" s="45">
        <v>-833</v>
      </c>
      <c r="D83" s="45">
        <v>-150</v>
      </c>
      <c r="E83" s="46" t="s">
        <v>61</v>
      </c>
      <c r="F83" s="47">
        <f>SUM(G83:J83)</f>
        <v>-124</v>
      </c>
      <c r="G83" s="46">
        <v>-31</v>
      </c>
      <c r="H83" s="46">
        <v>-31</v>
      </c>
      <c r="I83" s="46">
        <v>-31</v>
      </c>
      <c r="J83" s="46">
        <v>-31</v>
      </c>
    </row>
    <row r="84" spans="1:10" ht="19.5" customHeight="1">
      <c r="A84" s="44" t="s">
        <v>94</v>
      </c>
      <c r="B84" s="29">
        <v>1060</v>
      </c>
      <c r="C84" s="48" t="s">
        <v>61</v>
      </c>
      <c r="D84" s="47" t="s">
        <v>61</v>
      </c>
      <c r="E84" s="48" t="s">
        <v>61</v>
      </c>
      <c r="F84" s="48">
        <f>SUM(G84:J84)</f>
        <v>0</v>
      </c>
      <c r="G84" s="48" t="s">
        <v>61</v>
      </c>
      <c r="H84" s="48" t="s">
        <v>61</v>
      </c>
      <c r="I84" s="48" t="s">
        <v>61</v>
      </c>
      <c r="J84" s="48" t="s">
        <v>61</v>
      </c>
    </row>
    <row r="85" spans="1:10" ht="19.5" customHeight="1">
      <c r="A85" s="44" t="s">
        <v>95</v>
      </c>
      <c r="B85" s="29">
        <v>1070</v>
      </c>
      <c r="C85" s="47">
        <v>252</v>
      </c>
      <c r="D85" s="47">
        <v>268</v>
      </c>
      <c r="E85" s="48" t="s">
        <v>61</v>
      </c>
      <c r="F85" s="47">
        <f>SUM(G85:J85)</f>
        <v>305</v>
      </c>
      <c r="G85" s="48">
        <v>76</v>
      </c>
      <c r="H85" s="48">
        <v>77</v>
      </c>
      <c r="I85" s="48">
        <v>76</v>
      </c>
      <c r="J85" s="48">
        <v>76</v>
      </c>
    </row>
    <row r="86" spans="1:10" ht="19.5" customHeight="1">
      <c r="A86" s="53" t="s">
        <v>96</v>
      </c>
      <c r="B86" s="29">
        <v>1080</v>
      </c>
      <c r="C86" s="47" t="s">
        <v>61</v>
      </c>
      <c r="D86" s="47" t="s">
        <v>61</v>
      </c>
      <c r="E86" s="48" t="s">
        <v>61</v>
      </c>
      <c r="F86" s="48">
        <f>SUM(G86:J86)</f>
        <v>0</v>
      </c>
      <c r="G86" s="48" t="s">
        <v>61</v>
      </c>
      <c r="H86" s="48" t="s">
        <v>61</v>
      </c>
      <c r="I86" s="48" t="s">
        <v>61</v>
      </c>
      <c r="J86" s="48" t="s">
        <v>61</v>
      </c>
    </row>
    <row r="87" spans="1:10" ht="24.75" customHeight="1">
      <c r="A87" s="49" t="s">
        <v>97</v>
      </c>
      <c r="B87" s="50">
        <v>1100</v>
      </c>
      <c r="C87" s="51">
        <f>SUM(C60,C61,C84,C85,C86)</f>
        <v>-377</v>
      </c>
      <c r="D87" s="51">
        <f>SUM(D60,D61,D84,D85,D86)</f>
        <v>3</v>
      </c>
      <c r="E87" s="52">
        <f>SUM(E60,E61,E84,E85,E86)</f>
        <v>0</v>
      </c>
      <c r="F87" s="52">
        <f>SUM(F60,F61,F84,F85,F86)</f>
        <v>0</v>
      </c>
      <c r="G87" s="52">
        <f>SUM(G60,G61,G84,G85,G86)</f>
        <v>27</v>
      </c>
      <c r="H87" s="52">
        <f>SUM(H60,H61,H84,H85,H86)</f>
        <v>-1</v>
      </c>
      <c r="I87" s="52">
        <f>SUM(I60,I61,I84,I85,I86)</f>
        <v>-2</v>
      </c>
      <c r="J87" s="52">
        <f>SUM(J60,J61,J84,J85,J86)</f>
        <v>-24</v>
      </c>
    </row>
    <row r="88" spans="1:10" ht="12.75">
      <c r="A88" s="44" t="s">
        <v>98</v>
      </c>
      <c r="B88" s="29">
        <v>1110</v>
      </c>
      <c r="C88" s="46"/>
      <c r="D88" s="45"/>
      <c r="E88" s="46"/>
      <c r="F88" s="48">
        <f>SUM(G88:J88)</f>
        <v>0</v>
      </c>
      <c r="G88" s="46"/>
      <c r="H88" s="46"/>
      <c r="I88" s="46"/>
      <c r="J88" s="46"/>
    </row>
    <row r="89" spans="1:10" ht="12.75">
      <c r="A89" s="44" t="s">
        <v>99</v>
      </c>
      <c r="B89" s="29">
        <v>1120</v>
      </c>
      <c r="C89" s="46" t="s">
        <v>61</v>
      </c>
      <c r="D89" s="45" t="s">
        <v>61</v>
      </c>
      <c r="E89" s="46" t="s">
        <v>61</v>
      </c>
      <c r="F89" s="48">
        <f>SUM(G89:J89)</f>
        <v>0</v>
      </c>
      <c r="G89" s="46" t="s">
        <v>61</v>
      </c>
      <c r="H89" s="46" t="s">
        <v>61</v>
      </c>
      <c r="I89" s="46" t="s">
        <v>61</v>
      </c>
      <c r="J89" s="46" t="s">
        <v>61</v>
      </c>
    </row>
    <row r="90" spans="1:10" ht="12.75">
      <c r="A90" s="44" t="s">
        <v>100</v>
      </c>
      <c r="B90" s="29">
        <v>1130</v>
      </c>
      <c r="C90" s="46"/>
      <c r="D90" s="45"/>
      <c r="E90" s="46"/>
      <c r="F90" s="48">
        <f>SUM(G90:J90)</f>
        <v>0</v>
      </c>
      <c r="G90" s="46"/>
      <c r="H90" s="46"/>
      <c r="I90" s="46"/>
      <c r="J90" s="46"/>
    </row>
    <row r="91" spans="1:10" ht="12.75">
      <c r="A91" s="44" t="s">
        <v>101</v>
      </c>
      <c r="B91" s="29">
        <v>1140</v>
      </c>
      <c r="C91" s="46" t="s">
        <v>61</v>
      </c>
      <c r="D91" s="45" t="s">
        <v>61</v>
      </c>
      <c r="E91" s="46" t="s">
        <v>61</v>
      </c>
      <c r="F91" s="48">
        <f>SUM(G91:J91)</f>
        <v>0</v>
      </c>
      <c r="G91" s="46" t="s">
        <v>61</v>
      </c>
      <c r="H91" s="46" t="s">
        <v>61</v>
      </c>
      <c r="I91" s="46" t="s">
        <v>61</v>
      </c>
      <c r="J91" s="46" t="s">
        <v>61</v>
      </c>
    </row>
    <row r="92" spans="1:10" ht="12.75">
      <c r="A92" s="44" t="s">
        <v>102</v>
      </c>
      <c r="B92" s="29">
        <v>1150</v>
      </c>
      <c r="C92" s="47">
        <v>12636</v>
      </c>
      <c r="D92" s="47">
        <v>13740</v>
      </c>
      <c r="E92" s="48" t="s">
        <v>61</v>
      </c>
      <c r="F92" s="48">
        <f>SUM(G92:J92)</f>
        <v>86</v>
      </c>
      <c r="G92" s="48">
        <v>21</v>
      </c>
      <c r="H92" s="48">
        <v>22</v>
      </c>
      <c r="I92" s="48">
        <v>21</v>
      </c>
      <c r="J92" s="48">
        <v>22</v>
      </c>
    </row>
    <row r="93" spans="1:10" ht="12.75">
      <c r="A93" s="44" t="s">
        <v>103</v>
      </c>
      <c r="B93" s="29">
        <v>1160</v>
      </c>
      <c r="C93" s="47">
        <v>-12649</v>
      </c>
      <c r="D93" s="47">
        <v>-13740</v>
      </c>
      <c r="E93" s="48" t="s">
        <v>61</v>
      </c>
      <c r="F93" s="48">
        <f>SUM(G93:J93)</f>
        <v>-86</v>
      </c>
      <c r="G93" s="48">
        <v>-21</v>
      </c>
      <c r="H93" s="48">
        <v>-22</v>
      </c>
      <c r="I93" s="48">
        <v>-21</v>
      </c>
      <c r="J93" s="48">
        <v>-22</v>
      </c>
    </row>
    <row r="94" spans="1:10" ht="12.75">
      <c r="A94" s="49" t="s">
        <v>104</v>
      </c>
      <c r="B94" s="50">
        <v>1170</v>
      </c>
      <c r="C94" s="51">
        <f>SUM(C87,C88,C89,C90,C91,C92,C93)</f>
        <v>-390</v>
      </c>
      <c r="D94" s="51">
        <f>SUM(D87,D88,D89,D90,D91,D92,D93)</f>
        <v>3</v>
      </c>
      <c r="E94" s="52">
        <f>SUM(E87,E88,E89,E90,E91,E92,E93)</f>
        <v>0</v>
      </c>
      <c r="F94" s="52">
        <f>SUM(F87,F88,F89,F90,F91,F92,F93)</f>
        <v>0</v>
      </c>
      <c r="G94" s="52">
        <f>SUM(G87,G88,G89,G90,G91,G92,G93)</f>
        <v>27</v>
      </c>
      <c r="H94" s="52">
        <f>SUM(H87,H88,H89,H90,H91,H92,H93)</f>
        <v>-1</v>
      </c>
      <c r="I94" s="52">
        <f>SUM(I87,I88,I89,I90,I91,I92,I93)</f>
        <v>-2</v>
      </c>
      <c r="J94" s="52">
        <f>SUM(J87,J88,J89,J90,J91,J92,J93)</f>
        <v>-24</v>
      </c>
    </row>
    <row r="95" spans="1:10" ht="12.75">
      <c r="A95" s="44" t="s">
        <v>105</v>
      </c>
      <c r="B95" s="41">
        <v>1180</v>
      </c>
      <c r="C95" s="45" t="s">
        <v>61</v>
      </c>
      <c r="D95" s="45" t="s">
        <v>61</v>
      </c>
      <c r="E95" s="46" t="s">
        <v>61</v>
      </c>
      <c r="F95" s="48">
        <f>SUM(G95:J95)</f>
        <v>0</v>
      </c>
      <c r="G95" s="46" t="s">
        <v>61</v>
      </c>
      <c r="H95" s="46" t="s">
        <v>61</v>
      </c>
      <c r="I95" s="46" t="s">
        <v>61</v>
      </c>
      <c r="J95" s="46" t="s">
        <v>61</v>
      </c>
    </row>
    <row r="96" spans="1:10" ht="25.5" customHeight="1">
      <c r="A96" s="44" t="s">
        <v>106</v>
      </c>
      <c r="B96" s="41">
        <v>1181</v>
      </c>
      <c r="C96" s="46"/>
      <c r="D96" s="45"/>
      <c r="E96" s="46"/>
      <c r="F96" s="48">
        <f>SUM(G96:J96)</f>
        <v>0</v>
      </c>
      <c r="G96" s="46"/>
      <c r="H96" s="46"/>
      <c r="I96" s="46"/>
      <c r="J96" s="46"/>
    </row>
    <row r="97" spans="1:10" ht="24.75" customHeight="1">
      <c r="A97" s="44" t="s">
        <v>107</v>
      </c>
      <c r="B97" s="29">
        <v>1190</v>
      </c>
      <c r="C97" s="46"/>
      <c r="D97" s="45"/>
      <c r="E97" s="46"/>
      <c r="F97" s="48">
        <f>SUM(G97:J97)</f>
        <v>0</v>
      </c>
      <c r="G97" s="46"/>
      <c r="H97" s="46"/>
      <c r="I97" s="46"/>
      <c r="J97" s="46"/>
    </row>
    <row r="98" spans="1:10" ht="19.5" customHeight="1">
      <c r="A98" s="44" t="s">
        <v>108</v>
      </c>
      <c r="B98" s="29">
        <v>1191</v>
      </c>
      <c r="C98" s="46" t="s">
        <v>61</v>
      </c>
      <c r="D98" s="45" t="s">
        <v>61</v>
      </c>
      <c r="E98" s="46" t="s">
        <v>61</v>
      </c>
      <c r="F98" s="48">
        <f>SUM(G98:J98)</f>
        <v>0</v>
      </c>
      <c r="G98" s="46" t="s">
        <v>61</v>
      </c>
      <c r="H98" s="46" t="s">
        <v>61</v>
      </c>
      <c r="I98" s="46" t="s">
        <v>61</v>
      </c>
      <c r="J98" s="46" t="s">
        <v>61</v>
      </c>
    </row>
    <row r="99" spans="1:10" ht="19.5" customHeight="1">
      <c r="A99" s="49" t="s">
        <v>109</v>
      </c>
      <c r="B99" s="50">
        <v>1200</v>
      </c>
      <c r="C99" s="51">
        <f>SUM(C94,C95,C96,C97,C98)</f>
        <v>-390</v>
      </c>
      <c r="D99" s="51">
        <f>SUM(D94,D95,D96,D97,D98)</f>
        <v>3</v>
      </c>
      <c r="E99" s="52">
        <f>SUM(E94,E95,E96,E97,E98)</f>
        <v>0</v>
      </c>
      <c r="F99" s="52">
        <f>SUM(F94,F95,F96,F97,F98)</f>
        <v>0</v>
      </c>
      <c r="G99" s="52">
        <f>SUM(G94,G95,G96,G97,G98)</f>
        <v>27</v>
      </c>
      <c r="H99" s="52">
        <f>SUM(H94,H95,H96,H97,H98)</f>
        <v>-1</v>
      </c>
      <c r="I99" s="52">
        <f>SUM(I94,I95,I96,I97,I98)</f>
        <v>-2</v>
      </c>
      <c r="J99" s="52">
        <f>SUM(J94,J95,J96,J97,J98)</f>
        <v>-24</v>
      </c>
    </row>
    <row r="100" spans="1:10" ht="19.5" customHeight="1">
      <c r="A100" s="44" t="s">
        <v>110</v>
      </c>
      <c r="B100" s="29">
        <v>1201</v>
      </c>
      <c r="C100" s="54">
        <f>IF(C99&gt;0,C99,0)</f>
        <v>0</v>
      </c>
      <c r="D100" s="55">
        <f>IF(D99&gt;0,D99,0)</f>
        <v>3</v>
      </c>
      <c r="E100" s="54">
        <f>IF(E99&gt;0,E99,0)</f>
        <v>0</v>
      </c>
      <c r="F100" s="56">
        <f>IF(F99&gt;0,F99,0)</f>
        <v>0</v>
      </c>
      <c r="G100" s="54">
        <f>IF(G99&gt;0,G99,0)</f>
        <v>27</v>
      </c>
      <c r="H100" s="54">
        <f>IF(H99&gt;0,H99,0)</f>
        <v>0</v>
      </c>
      <c r="I100" s="54">
        <f>IF(I99&gt;0,I99,0)</f>
        <v>0</v>
      </c>
      <c r="J100" s="54">
        <f>IF(J99&gt;0,J99,0)</f>
        <v>0</v>
      </c>
    </row>
    <row r="101" spans="1:10" ht="19.5" customHeight="1">
      <c r="A101" s="44" t="s">
        <v>111</v>
      </c>
      <c r="B101" s="29">
        <v>1202</v>
      </c>
      <c r="C101" s="55">
        <f>IF(C99&lt;0,C99,0)</f>
        <v>-390</v>
      </c>
      <c r="D101" s="55">
        <f>IF(D99&lt;0,D99,0)</f>
        <v>0</v>
      </c>
      <c r="E101" s="54">
        <f>IF(E99&lt;0,E99,0)</f>
        <v>0</v>
      </c>
      <c r="F101" s="56">
        <f>IF(F99&lt;0,F99,0)</f>
        <v>0</v>
      </c>
      <c r="G101" s="54">
        <f>IF(G99&lt;0,G99,0)</f>
        <v>0</v>
      </c>
      <c r="H101" s="54">
        <f>IF(H99&lt;0,H99,0)</f>
        <v>-1</v>
      </c>
      <c r="I101" s="54">
        <f>IF(I99&lt;0,I99,0)</f>
        <v>-2</v>
      </c>
      <c r="J101" s="54">
        <f>IF(J99&lt;0,J99,0)</f>
        <v>-24</v>
      </c>
    </row>
    <row r="102" spans="1:10" ht="19.5" customHeight="1">
      <c r="A102" s="49" t="s">
        <v>112</v>
      </c>
      <c r="B102" s="29">
        <v>1210</v>
      </c>
      <c r="C102" s="57">
        <f>SUM(C50,C85,C88,C90,C92,C96,C97)</f>
        <v>28191</v>
      </c>
      <c r="D102" s="57">
        <f>SUM(D50,D85,D88,D90,D92,D96,D97)</f>
        <v>33161</v>
      </c>
      <c r="E102" s="58">
        <f>SUM(E50,E85,E88,E90,E92,E96,E97)</f>
        <v>0</v>
      </c>
      <c r="F102" s="58">
        <f>SUM(F50,F85,F88,F90,F92,F96,F97)</f>
        <v>20981</v>
      </c>
      <c r="G102" s="58">
        <f>SUM(G50,G85,G88,G90,G92,G96,G97)</f>
        <v>5094</v>
      </c>
      <c r="H102" s="58">
        <f>SUM(H50,H85,H88,H90,H92,H96,H97)</f>
        <v>5146</v>
      </c>
      <c r="I102" s="58">
        <f>SUM(I50,I85,I88,I90,I92,I96,I97)</f>
        <v>5294</v>
      </c>
      <c r="J102" s="58">
        <f>SUM(J50,J85,J88,J90,J92,J96,J97)</f>
        <v>5447</v>
      </c>
    </row>
    <row r="103" spans="1:10" ht="19.5" customHeight="1">
      <c r="A103" s="49" t="s">
        <v>113</v>
      </c>
      <c r="B103" s="29">
        <v>1220</v>
      </c>
      <c r="C103" s="57">
        <f>SUM(C51,C61,C84,C86,C89,C91,C93,C95,C98)</f>
        <v>-28581</v>
      </c>
      <c r="D103" s="57">
        <f>SUM(D51,D61,D84,D86,D89,D91,D93,D95,D98)</f>
        <v>-33158</v>
      </c>
      <c r="E103" s="58">
        <f>SUM(E51,E61,E84,E86,E89,E91,E93,E95,E98)</f>
        <v>0</v>
      </c>
      <c r="F103" s="58">
        <f>SUM(F51,F61,F84,F86,F89,F91,F93,F95,F98)</f>
        <v>-20981</v>
      </c>
      <c r="G103" s="58">
        <f>SUM(G51,G61,G84,G86,G89,G91,G93,G95,G98)</f>
        <v>-5067</v>
      </c>
      <c r="H103" s="58">
        <f>SUM(H51,H61,H84,H86,H89,H91,H93,H95,H98)</f>
        <v>-5147</v>
      </c>
      <c r="I103" s="58">
        <f>SUM(I51,I61,I84,I86,I89,I91,I93,I95,I98)</f>
        <v>-5296</v>
      </c>
      <c r="J103" s="58">
        <f>SUM(J51,J61,J84,J86,J89,J91,J93,J95,J98)</f>
        <v>-5471</v>
      </c>
    </row>
    <row r="104" spans="1:10" ht="24.75" customHeight="1">
      <c r="A104" s="49" t="s">
        <v>114</v>
      </c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 ht="19.5" customHeight="1">
      <c r="A105" s="44" t="s">
        <v>115</v>
      </c>
      <c r="B105" s="29">
        <v>1300</v>
      </c>
      <c r="C105" s="45">
        <v>2787</v>
      </c>
      <c r="D105" s="45">
        <v>2542</v>
      </c>
      <c r="E105" s="46"/>
      <c r="F105" s="47">
        <f>SUM(G105:J105)</f>
        <v>2401</v>
      </c>
      <c r="G105" s="46">
        <f>SUM(G106:G107)</f>
        <v>649</v>
      </c>
      <c r="H105" s="46">
        <f>SUM(H106:H107)</f>
        <v>563</v>
      </c>
      <c r="I105" s="46">
        <f>SUM(I106:I107)</f>
        <v>556</v>
      </c>
      <c r="J105" s="46">
        <f>SUM(J106:J107)</f>
        <v>633</v>
      </c>
    </row>
    <row r="106" spans="1:10" ht="19.5" customHeight="1">
      <c r="A106" s="44" t="s">
        <v>116</v>
      </c>
      <c r="B106" s="59">
        <v>1301</v>
      </c>
      <c r="C106" s="46">
        <v>1721.7</v>
      </c>
      <c r="D106" s="45">
        <v>1205</v>
      </c>
      <c r="E106" s="46"/>
      <c r="F106" s="47">
        <f>SUM(G106:J106)</f>
        <v>1252</v>
      </c>
      <c r="G106" s="46">
        <v>314</v>
      </c>
      <c r="H106" s="46">
        <v>316</v>
      </c>
      <c r="I106" s="46">
        <v>314</v>
      </c>
      <c r="J106" s="46">
        <v>308</v>
      </c>
    </row>
    <row r="107" spans="1:10" ht="19.5" customHeight="1">
      <c r="A107" s="44" t="s">
        <v>117</v>
      </c>
      <c r="B107" s="59">
        <v>1302</v>
      </c>
      <c r="C107" s="45">
        <v>1496</v>
      </c>
      <c r="D107" s="45">
        <v>1337</v>
      </c>
      <c r="E107" s="46"/>
      <c r="F107" s="47">
        <f>SUM(G107:J107)</f>
        <v>1149</v>
      </c>
      <c r="G107" s="46">
        <v>335</v>
      </c>
      <c r="H107" s="46">
        <v>247</v>
      </c>
      <c r="I107" s="46">
        <v>242</v>
      </c>
      <c r="J107" s="46">
        <v>325</v>
      </c>
    </row>
    <row r="108" spans="1:10" ht="19.5" customHeight="1">
      <c r="A108" s="44" t="s">
        <v>64</v>
      </c>
      <c r="B108" s="59">
        <v>1310</v>
      </c>
      <c r="C108" s="45">
        <v>10207</v>
      </c>
      <c r="D108" s="45">
        <v>13540</v>
      </c>
      <c r="E108" s="46"/>
      <c r="F108" s="47">
        <f>SUM(G108:J108)</f>
        <v>14586</v>
      </c>
      <c r="G108" s="46">
        <v>3459</v>
      </c>
      <c r="H108" s="46">
        <v>3599</v>
      </c>
      <c r="I108" s="46">
        <v>3723</v>
      </c>
      <c r="J108" s="46">
        <v>3805</v>
      </c>
    </row>
    <row r="109" spans="1:10" ht="19.5" customHeight="1">
      <c r="A109" s="44" t="s">
        <v>65</v>
      </c>
      <c r="B109" s="59">
        <v>1320</v>
      </c>
      <c r="C109" s="45">
        <v>2110</v>
      </c>
      <c r="D109" s="45">
        <v>2834</v>
      </c>
      <c r="E109" s="46"/>
      <c r="F109" s="47">
        <f>SUM(G109:J109)</f>
        <v>3209</v>
      </c>
      <c r="G109" s="46">
        <v>760</v>
      </c>
      <c r="H109" s="46">
        <v>792</v>
      </c>
      <c r="I109" s="46">
        <v>819</v>
      </c>
      <c r="J109" s="46">
        <v>838</v>
      </c>
    </row>
    <row r="110" spans="1:10" ht="19.5" customHeight="1">
      <c r="A110" s="44" t="s">
        <v>118</v>
      </c>
      <c r="B110" s="59">
        <v>1330</v>
      </c>
      <c r="C110" s="45">
        <v>214</v>
      </c>
      <c r="D110" s="45">
        <v>137</v>
      </c>
      <c r="E110" s="46"/>
      <c r="F110" s="47">
        <f>SUM(G110:J110)</f>
        <v>144</v>
      </c>
      <c r="G110" s="46">
        <v>36</v>
      </c>
      <c r="H110" s="46">
        <v>36</v>
      </c>
      <c r="I110" s="46">
        <v>36</v>
      </c>
      <c r="J110" s="46">
        <v>36</v>
      </c>
    </row>
    <row r="111" spans="1:10" s="3" customFormat="1" ht="19.5" customHeight="1">
      <c r="A111" s="44" t="s">
        <v>96</v>
      </c>
      <c r="B111" s="59">
        <v>1340</v>
      </c>
      <c r="C111" s="45">
        <v>614</v>
      </c>
      <c r="D111" s="45">
        <v>368</v>
      </c>
      <c r="E111" s="46"/>
      <c r="F111" s="47">
        <f>SUM(G111:J111)</f>
        <v>555</v>
      </c>
      <c r="G111" s="46">
        <v>138</v>
      </c>
      <c r="H111" s="46">
        <v>138</v>
      </c>
      <c r="I111" s="46">
        <v>141</v>
      </c>
      <c r="J111" s="46">
        <v>138</v>
      </c>
    </row>
    <row r="112" spans="1:10" ht="19.5" customHeight="1">
      <c r="A112" s="49" t="s">
        <v>119</v>
      </c>
      <c r="B112" s="60">
        <v>1350</v>
      </c>
      <c r="C112" s="61">
        <f>SUM(C105,C108:C111)</f>
        <v>15932</v>
      </c>
      <c r="D112" s="62">
        <f>SUM(D105,D108:D111)</f>
        <v>19421</v>
      </c>
      <c r="E112" s="61">
        <f>SUM(E105,E108:E111)</f>
        <v>0</v>
      </c>
      <c r="F112" s="61">
        <f>SUM(G112:J112)</f>
        <v>20895</v>
      </c>
      <c r="G112" s="61">
        <f>SUM(G105,G108:G111)</f>
        <v>5042</v>
      </c>
      <c r="H112" s="61">
        <f>SUM(H105,H108:H111)</f>
        <v>5128</v>
      </c>
      <c r="I112" s="61">
        <f>SUM(I105,I108:I111)</f>
        <v>5275</v>
      </c>
      <c r="J112" s="61">
        <f>SUM(J105,J108:J111)</f>
        <v>5450</v>
      </c>
    </row>
    <row r="113" spans="1:10" s="2" customFormat="1" ht="12.75">
      <c r="A113" s="63"/>
      <c r="C113" s="64"/>
      <c r="D113" s="65"/>
      <c r="E113" s="65"/>
      <c r="F113" s="65"/>
      <c r="G113" s="66"/>
      <c r="H113" s="66"/>
      <c r="I113" s="66"/>
      <c r="J113" s="66"/>
    </row>
    <row r="114" spans="1:10" s="2" customFormat="1" ht="18" customHeight="1">
      <c r="A114" s="63"/>
      <c r="C114" s="66"/>
      <c r="D114" s="66"/>
      <c r="E114" s="66"/>
      <c r="F114" s="66"/>
      <c r="G114" s="67"/>
      <c r="H114" s="1"/>
      <c r="I114" s="1"/>
      <c r="J114" s="1"/>
    </row>
    <row r="115" spans="1:8" s="2" customFormat="1" ht="12.75">
      <c r="A115" s="68" t="s">
        <v>120</v>
      </c>
      <c r="B115" s="1"/>
      <c r="G115" s="69" t="s">
        <v>43</v>
      </c>
      <c r="H115" s="2" t="s">
        <v>121</v>
      </c>
    </row>
    <row r="116" spans="6:10" s="2" customFormat="1" ht="12.75">
      <c r="F116" s="1"/>
      <c r="G116" s="1"/>
      <c r="H116" s="1"/>
      <c r="I116" s="1"/>
      <c r="J116" s="1"/>
    </row>
    <row r="117" spans="1:10" s="2" customFormat="1" ht="12.75">
      <c r="A117" s="70"/>
      <c r="F117" s="1"/>
      <c r="G117" s="1"/>
      <c r="H117" s="1"/>
      <c r="I117" s="1"/>
      <c r="J117" s="1"/>
    </row>
    <row r="118" spans="1:10" s="2" customFormat="1" ht="12.75">
      <c r="A118" s="70"/>
      <c r="F118" s="1"/>
      <c r="G118" s="1"/>
      <c r="H118" s="1"/>
      <c r="I118" s="1"/>
      <c r="J118" s="1"/>
    </row>
    <row r="119" spans="1:10" s="2" customFormat="1" ht="12.75">
      <c r="A119" s="70"/>
      <c r="F119" s="1"/>
      <c r="G119" s="1"/>
      <c r="H119" s="1"/>
      <c r="I119" s="1"/>
      <c r="J119" s="1"/>
    </row>
    <row r="120" spans="1:10" s="2" customFormat="1" ht="12.75">
      <c r="A120" s="70"/>
      <c r="F120" s="1"/>
      <c r="G120" s="1"/>
      <c r="H120" s="1"/>
      <c r="I120" s="1"/>
      <c r="J120" s="1"/>
    </row>
    <row r="121" spans="1:10" s="2" customFormat="1" ht="12.75">
      <c r="A121" s="70"/>
      <c r="F121" s="1"/>
      <c r="G121" s="1"/>
      <c r="H121" s="1"/>
      <c r="I121" s="1"/>
      <c r="J121" s="1"/>
    </row>
    <row r="122" spans="1:10" s="2" customFormat="1" ht="12.75">
      <c r="A122" s="70"/>
      <c r="F122" s="1"/>
      <c r="G122" s="1"/>
      <c r="H122" s="1"/>
      <c r="I122" s="1"/>
      <c r="J122" s="1"/>
    </row>
    <row r="123" spans="1:10" s="2" customFormat="1" ht="12.75">
      <c r="A123" s="70"/>
      <c r="F123" s="1"/>
      <c r="G123" s="1"/>
      <c r="H123" s="1"/>
      <c r="I123" s="1"/>
      <c r="J123" s="1"/>
    </row>
    <row r="124" spans="1:10" s="2" customFormat="1" ht="12.75">
      <c r="A124" s="70"/>
      <c r="F124" s="1"/>
      <c r="G124" s="1"/>
      <c r="H124" s="1"/>
      <c r="I124" s="1"/>
      <c r="J124" s="1"/>
    </row>
    <row r="125" spans="1:10" s="2" customFormat="1" ht="12.75">
      <c r="A125" s="70"/>
      <c r="F125" s="1"/>
      <c r="G125" s="1"/>
      <c r="H125" s="1"/>
      <c r="I125" s="1"/>
      <c r="J125" s="1"/>
    </row>
    <row r="126" spans="1:10" s="2" customFormat="1" ht="12.75">
      <c r="A126" s="70"/>
      <c r="F126" s="1"/>
      <c r="G126" s="1"/>
      <c r="H126" s="1"/>
      <c r="I126" s="1"/>
      <c r="J126" s="1"/>
    </row>
    <row r="127" spans="1:10" s="2" customFormat="1" ht="12.75">
      <c r="A127" s="70"/>
      <c r="F127" s="1"/>
      <c r="G127" s="1"/>
      <c r="H127" s="1"/>
      <c r="I127" s="1"/>
      <c r="J127" s="1"/>
    </row>
    <row r="128" spans="1:10" s="2" customFormat="1" ht="12.75">
      <c r="A128" s="70"/>
      <c r="F128" s="1"/>
      <c r="G128" s="1"/>
      <c r="H128" s="1"/>
      <c r="I128" s="1"/>
      <c r="J128" s="1"/>
    </row>
    <row r="129" spans="1:10" s="2" customFormat="1" ht="12.75">
      <c r="A129" s="70"/>
      <c r="F129" s="1"/>
      <c r="G129" s="1"/>
      <c r="H129" s="1"/>
      <c r="I129" s="1"/>
      <c r="J129" s="1"/>
    </row>
    <row r="130" spans="1:10" s="2" customFormat="1" ht="12.75">
      <c r="A130" s="70"/>
      <c r="F130" s="1"/>
      <c r="G130" s="1"/>
      <c r="H130" s="1"/>
      <c r="I130" s="1"/>
      <c r="J130" s="1"/>
    </row>
    <row r="131" spans="1:10" s="2" customFormat="1" ht="12.75">
      <c r="A131" s="70"/>
      <c r="F131" s="1"/>
      <c r="G131" s="1"/>
      <c r="H131" s="1"/>
      <c r="I131" s="1"/>
      <c r="J131" s="1"/>
    </row>
    <row r="132" spans="1:10" s="2" customFormat="1" ht="12.75">
      <c r="A132" s="70"/>
      <c r="F132" s="1"/>
      <c r="G132" s="1"/>
      <c r="H132" s="1"/>
      <c r="I132" s="1"/>
      <c r="J132" s="1"/>
    </row>
    <row r="133" spans="1:10" s="2" customFormat="1" ht="12.75">
      <c r="A133" s="70"/>
      <c r="F133" s="1"/>
      <c r="G133" s="1"/>
      <c r="H133" s="1"/>
      <c r="I133" s="1"/>
      <c r="J133" s="1"/>
    </row>
    <row r="134" spans="1:10" s="2" customFormat="1" ht="12.75">
      <c r="A134" s="70"/>
      <c r="F134" s="1"/>
      <c r="G134" s="1"/>
      <c r="H134" s="1"/>
      <c r="I134" s="1"/>
      <c r="J134" s="1"/>
    </row>
    <row r="135" spans="1:10" s="2" customFormat="1" ht="12.75">
      <c r="A135" s="70"/>
      <c r="F135" s="1"/>
      <c r="G135" s="1"/>
      <c r="H135" s="1"/>
      <c r="I135" s="1"/>
      <c r="J135" s="1"/>
    </row>
    <row r="136" spans="1:10" s="2" customFormat="1" ht="12.75">
      <c r="A136" s="70"/>
      <c r="F136" s="1"/>
      <c r="G136" s="1"/>
      <c r="H136" s="1"/>
      <c r="I136" s="1"/>
      <c r="J136" s="1"/>
    </row>
    <row r="137" spans="1:10" s="2" customFormat="1" ht="12.75">
      <c r="A137" s="70"/>
      <c r="F137" s="1"/>
      <c r="G137" s="1"/>
      <c r="H137" s="1"/>
      <c r="I137" s="1"/>
      <c r="J137" s="1"/>
    </row>
    <row r="138" spans="1:10" s="2" customFormat="1" ht="12.75">
      <c r="A138" s="70"/>
      <c r="F138" s="1"/>
      <c r="G138" s="1"/>
      <c r="H138" s="1"/>
      <c r="I138" s="1"/>
      <c r="J138" s="1"/>
    </row>
    <row r="139" spans="1:10" s="2" customFormat="1" ht="12.75">
      <c r="A139" s="70"/>
      <c r="F139" s="1"/>
      <c r="G139" s="1"/>
      <c r="H139" s="1"/>
      <c r="I139" s="1"/>
      <c r="J139" s="1"/>
    </row>
    <row r="140" spans="1:10" s="2" customFormat="1" ht="12.75">
      <c r="A140" s="70"/>
      <c r="F140" s="1"/>
      <c r="G140" s="1"/>
      <c r="H140" s="1"/>
      <c r="I140" s="1"/>
      <c r="J140" s="1"/>
    </row>
    <row r="141" spans="1:10" s="2" customFormat="1" ht="12.75">
      <c r="A141" s="70"/>
      <c r="F141" s="1"/>
      <c r="G141" s="1"/>
      <c r="H141" s="1"/>
      <c r="I141" s="1"/>
      <c r="J141" s="1"/>
    </row>
    <row r="142" spans="1:10" s="2" customFormat="1" ht="12.75">
      <c r="A142" s="70"/>
      <c r="F142" s="1"/>
      <c r="G142" s="1"/>
      <c r="H142" s="1"/>
      <c r="I142" s="1"/>
      <c r="J142" s="1"/>
    </row>
    <row r="143" spans="1:10" s="2" customFormat="1" ht="12.75">
      <c r="A143" s="70"/>
      <c r="F143" s="1"/>
      <c r="G143" s="1"/>
      <c r="H143" s="1"/>
      <c r="I143" s="1"/>
      <c r="J143" s="1"/>
    </row>
    <row r="144" spans="1:10" s="2" customFormat="1" ht="12.75">
      <c r="A144" s="70"/>
      <c r="F144" s="1"/>
      <c r="G144" s="1"/>
      <c r="H144" s="1"/>
      <c r="I144" s="1"/>
      <c r="J144" s="1"/>
    </row>
    <row r="145" spans="1:10" s="2" customFormat="1" ht="12.75">
      <c r="A145" s="70"/>
      <c r="F145" s="1"/>
      <c r="G145" s="1"/>
      <c r="H145" s="1"/>
      <c r="I145" s="1"/>
      <c r="J145" s="1"/>
    </row>
    <row r="146" spans="1:10" s="2" customFormat="1" ht="12.75">
      <c r="A146" s="70"/>
      <c r="F146" s="1"/>
      <c r="G146" s="1"/>
      <c r="H146" s="1"/>
      <c r="I146" s="1"/>
      <c r="J146" s="1"/>
    </row>
    <row r="147" spans="1:10" s="2" customFormat="1" ht="12.75">
      <c r="A147" s="70"/>
      <c r="F147" s="1"/>
      <c r="G147" s="1"/>
      <c r="H147" s="1"/>
      <c r="I147" s="1"/>
      <c r="J147" s="1"/>
    </row>
    <row r="148" spans="1:10" s="2" customFormat="1" ht="12.75">
      <c r="A148" s="70"/>
      <c r="F148" s="1"/>
      <c r="G148" s="1"/>
      <c r="H148" s="1"/>
      <c r="I148" s="1"/>
      <c r="J148" s="1"/>
    </row>
    <row r="149" spans="1:10" s="2" customFormat="1" ht="12.75">
      <c r="A149" s="70"/>
      <c r="F149" s="1"/>
      <c r="G149" s="1"/>
      <c r="H149" s="1"/>
      <c r="I149" s="1"/>
      <c r="J149" s="1"/>
    </row>
    <row r="150" spans="1:10" s="2" customFormat="1" ht="12.75">
      <c r="A150" s="70"/>
      <c r="F150" s="1"/>
      <c r="G150" s="1"/>
      <c r="H150" s="1"/>
      <c r="I150" s="1"/>
      <c r="J150" s="1"/>
    </row>
    <row r="151" spans="1:10" s="2" customFormat="1" ht="12.75">
      <c r="A151" s="70"/>
      <c r="F151" s="1"/>
      <c r="G151" s="1"/>
      <c r="H151" s="1"/>
      <c r="I151" s="1"/>
      <c r="J151" s="1"/>
    </row>
    <row r="152" spans="1:10" s="2" customFormat="1" ht="12.75">
      <c r="A152" s="70"/>
      <c r="F152" s="1"/>
      <c r="G152" s="1"/>
      <c r="H152" s="1"/>
      <c r="I152" s="1"/>
      <c r="J152" s="1"/>
    </row>
    <row r="153" spans="1:10" s="2" customFormat="1" ht="12.75">
      <c r="A153" s="70"/>
      <c r="F153" s="1"/>
      <c r="G153" s="1"/>
      <c r="H153" s="1"/>
      <c r="I153" s="1"/>
      <c r="J153" s="1"/>
    </row>
    <row r="154" spans="1:10" s="2" customFormat="1" ht="12.75">
      <c r="A154" s="70"/>
      <c r="F154" s="1"/>
      <c r="G154" s="1"/>
      <c r="H154" s="1"/>
      <c r="I154" s="1"/>
      <c r="J154" s="1"/>
    </row>
    <row r="155" spans="1:10" s="2" customFormat="1" ht="12.75">
      <c r="A155" s="70"/>
      <c r="F155" s="1"/>
      <c r="G155" s="1"/>
      <c r="H155" s="1"/>
      <c r="I155" s="1"/>
      <c r="J155" s="1"/>
    </row>
    <row r="156" spans="1:10" s="2" customFormat="1" ht="12.75">
      <c r="A156" s="70"/>
      <c r="F156" s="1"/>
      <c r="G156" s="1"/>
      <c r="H156" s="1"/>
      <c r="I156" s="1"/>
      <c r="J156" s="1"/>
    </row>
    <row r="157" spans="1:10" s="2" customFormat="1" ht="12.75">
      <c r="A157" s="70"/>
      <c r="F157" s="1"/>
      <c r="G157" s="1"/>
      <c r="H157" s="1"/>
      <c r="I157" s="1"/>
      <c r="J157" s="1"/>
    </row>
    <row r="158" spans="1:10" s="2" customFormat="1" ht="12.75">
      <c r="A158" s="70"/>
      <c r="F158" s="1"/>
      <c r="G158" s="1"/>
      <c r="H158" s="1"/>
      <c r="I158" s="1"/>
      <c r="J158" s="1"/>
    </row>
    <row r="159" spans="1:10" s="2" customFormat="1" ht="12.75">
      <c r="A159" s="70"/>
      <c r="F159" s="1"/>
      <c r="G159" s="1"/>
      <c r="H159" s="1"/>
      <c r="I159" s="1"/>
      <c r="J159" s="1"/>
    </row>
    <row r="160" spans="1:10" s="2" customFormat="1" ht="12.75">
      <c r="A160" s="70"/>
      <c r="F160" s="1"/>
      <c r="G160" s="1"/>
      <c r="H160" s="1"/>
      <c r="I160" s="1"/>
      <c r="J160" s="1"/>
    </row>
    <row r="161" spans="1:10" s="2" customFormat="1" ht="12.75">
      <c r="A161" s="70"/>
      <c r="F161" s="1"/>
      <c r="G161" s="1"/>
      <c r="H161" s="1"/>
      <c r="I161" s="1"/>
      <c r="J161" s="1"/>
    </row>
    <row r="162" spans="1:10" s="2" customFormat="1" ht="12.75">
      <c r="A162" s="70"/>
      <c r="F162" s="1"/>
      <c r="G162" s="1"/>
      <c r="H162" s="1"/>
      <c r="I162" s="1"/>
      <c r="J162" s="1"/>
    </row>
    <row r="163" spans="1:10" s="2" customFormat="1" ht="12.75">
      <c r="A163" s="70"/>
      <c r="F163" s="1"/>
      <c r="G163" s="1"/>
      <c r="H163" s="1"/>
      <c r="I163" s="1"/>
      <c r="J163" s="1"/>
    </row>
    <row r="164" spans="1:10" s="2" customFormat="1" ht="12.75">
      <c r="A164" s="70"/>
      <c r="F164" s="1"/>
      <c r="G164" s="1"/>
      <c r="H164" s="1"/>
      <c r="I164" s="1"/>
      <c r="J164" s="1"/>
    </row>
    <row r="165" spans="1:10" s="2" customFormat="1" ht="12.75">
      <c r="A165" s="70"/>
      <c r="F165" s="1"/>
      <c r="G165" s="1"/>
      <c r="H165" s="1"/>
      <c r="I165" s="1"/>
      <c r="J165" s="1"/>
    </row>
    <row r="166" spans="1:10" s="2" customFormat="1" ht="12.75">
      <c r="A166" s="70"/>
      <c r="F166" s="1"/>
      <c r="G166" s="1"/>
      <c r="H166" s="1"/>
      <c r="I166" s="1"/>
      <c r="J166" s="1"/>
    </row>
    <row r="167" spans="1:10" s="2" customFormat="1" ht="12.75">
      <c r="A167" s="70"/>
      <c r="F167" s="1"/>
      <c r="G167" s="1"/>
      <c r="H167" s="1"/>
      <c r="I167" s="1"/>
      <c r="J167" s="1"/>
    </row>
    <row r="168" spans="1:10" s="2" customFormat="1" ht="12.75">
      <c r="A168" s="70"/>
      <c r="F168" s="1"/>
      <c r="G168" s="1"/>
      <c r="H168" s="1"/>
      <c r="I168" s="1"/>
      <c r="J168" s="1"/>
    </row>
    <row r="169" spans="1:10" s="2" customFormat="1" ht="12.75">
      <c r="A169" s="70"/>
      <c r="F169" s="1"/>
      <c r="G169" s="1"/>
      <c r="H169" s="1"/>
      <c r="I169" s="1"/>
      <c r="J169" s="1"/>
    </row>
    <row r="170" spans="1:10" s="2" customFormat="1" ht="12.75">
      <c r="A170" s="70"/>
      <c r="F170" s="1"/>
      <c r="G170" s="1"/>
      <c r="H170" s="1"/>
      <c r="I170" s="1"/>
      <c r="J170" s="1"/>
    </row>
    <row r="171" spans="1:10" s="2" customFormat="1" ht="12.75">
      <c r="A171" s="70"/>
      <c r="F171" s="1"/>
      <c r="G171" s="1"/>
      <c r="H171" s="1"/>
      <c r="I171" s="1"/>
      <c r="J171" s="1"/>
    </row>
    <row r="172" spans="1:10" s="2" customFormat="1" ht="12.75">
      <c r="A172" s="70"/>
      <c r="F172" s="1"/>
      <c r="G172" s="1"/>
      <c r="H172" s="1"/>
      <c r="I172" s="1"/>
      <c r="J172" s="1"/>
    </row>
    <row r="173" spans="1:10" s="2" customFormat="1" ht="12.75">
      <c r="A173" s="70"/>
      <c r="F173" s="1"/>
      <c r="G173" s="1"/>
      <c r="H173" s="1"/>
      <c r="I173" s="1"/>
      <c r="J173" s="1"/>
    </row>
    <row r="174" spans="1:10" s="2" customFormat="1" ht="12.75">
      <c r="A174" s="70"/>
      <c r="F174" s="1"/>
      <c r="G174" s="1"/>
      <c r="H174" s="1"/>
      <c r="I174" s="1"/>
      <c r="J174" s="1"/>
    </row>
    <row r="175" spans="1:10" s="2" customFormat="1" ht="12.75">
      <c r="A175" s="70"/>
      <c r="F175" s="1"/>
      <c r="G175" s="1"/>
      <c r="H175" s="1"/>
      <c r="I175" s="1"/>
      <c r="J175" s="1"/>
    </row>
    <row r="176" spans="1:10" s="2" customFormat="1" ht="12.75">
      <c r="A176" s="70"/>
      <c r="F176" s="1"/>
      <c r="G176" s="1"/>
      <c r="H176" s="1"/>
      <c r="I176" s="1"/>
      <c r="J176" s="1"/>
    </row>
    <row r="177" spans="1:10" s="2" customFormat="1" ht="12.75">
      <c r="A177" s="70"/>
      <c r="F177" s="1"/>
      <c r="G177" s="1"/>
      <c r="H177" s="1"/>
      <c r="I177" s="1"/>
      <c r="J177" s="1"/>
    </row>
    <row r="178" spans="1:10" s="2" customFormat="1" ht="12.75">
      <c r="A178" s="70"/>
      <c r="F178" s="1"/>
      <c r="G178" s="1"/>
      <c r="H178" s="1"/>
      <c r="I178" s="1"/>
      <c r="J178" s="1"/>
    </row>
    <row r="179" spans="1:10" s="2" customFormat="1" ht="12.75">
      <c r="A179" s="70"/>
      <c r="F179" s="1"/>
      <c r="G179" s="1"/>
      <c r="H179" s="1"/>
      <c r="I179" s="1"/>
      <c r="J179" s="1"/>
    </row>
    <row r="180" spans="1:10" s="2" customFormat="1" ht="12.75">
      <c r="A180" s="70"/>
      <c r="F180" s="1"/>
      <c r="G180" s="1"/>
      <c r="H180" s="1"/>
      <c r="I180" s="1"/>
      <c r="J180" s="1"/>
    </row>
    <row r="181" spans="1:10" s="2" customFormat="1" ht="12.75">
      <c r="A181" s="70"/>
      <c r="F181" s="1"/>
      <c r="G181" s="1"/>
      <c r="H181" s="1"/>
      <c r="I181" s="1"/>
      <c r="J181" s="1"/>
    </row>
    <row r="182" spans="1:10" s="2" customFormat="1" ht="12.75">
      <c r="A182" s="70"/>
      <c r="F182" s="1"/>
      <c r="G182" s="1"/>
      <c r="H182" s="1"/>
      <c r="I182" s="1"/>
      <c r="J182" s="1"/>
    </row>
    <row r="183" spans="1:10" s="2" customFormat="1" ht="12.75">
      <c r="A183" s="70"/>
      <c r="F183" s="1"/>
      <c r="G183" s="1"/>
      <c r="H183" s="1"/>
      <c r="I183" s="1"/>
      <c r="J183" s="1"/>
    </row>
    <row r="184" spans="1:10" s="2" customFormat="1" ht="12.75">
      <c r="A184" s="70"/>
      <c r="F184" s="1"/>
      <c r="G184" s="1"/>
      <c r="H184" s="1"/>
      <c r="I184" s="1"/>
      <c r="J184" s="1"/>
    </row>
    <row r="185" spans="1:10" s="2" customFormat="1" ht="12.75">
      <c r="A185" s="70"/>
      <c r="F185" s="1"/>
      <c r="G185" s="1"/>
      <c r="H185" s="1"/>
      <c r="I185" s="1"/>
      <c r="J185" s="1"/>
    </row>
    <row r="186" spans="1:10" s="2" customFormat="1" ht="12.75">
      <c r="A186" s="70"/>
      <c r="F186" s="1"/>
      <c r="G186" s="1"/>
      <c r="H186" s="1"/>
      <c r="I186" s="1"/>
      <c r="J186" s="1"/>
    </row>
    <row r="187" spans="1:10" s="2" customFormat="1" ht="12.75">
      <c r="A187" s="70"/>
      <c r="F187" s="1"/>
      <c r="G187" s="1"/>
      <c r="H187" s="1"/>
      <c r="I187" s="1"/>
      <c r="J187" s="1"/>
    </row>
    <row r="188" spans="1:10" s="2" customFormat="1" ht="12.75">
      <c r="A188" s="70"/>
      <c r="F188" s="1"/>
      <c r="G188" s="1"/>
      <c r="H188" s="1"/>
      <c r="I188" s="1"/>
      <c r="J188" s="1"/>
    </row>
    <row r="189" spans="1:10" s="2" customFormat="1" ht="12.75">
      <c r="A189" s="70"/>
      <c r="F189" s="1"/>
      <c r="G189" s="1"/>
      <c r="H189" s="1"/>
      <c r="I189" s="1"/>
      <c r="J189" s="1"/>
    </row>
    <row r="190" spans="1:10" s="2" customFormat="1" ht="12.75">
      <c r="A190" s="70"/>
      <c r="F190" s="1"/>
      <c r="G190" s="1"/>
      <c r="H190" s="1"/>
      <c r="I190" s="1"/>
      <c r="J190" s="1"/>
    </row>
    <row r="191" spans="1:10" s="2" customFormat="1" ht="12.75">
      <c r="A191" s="70"/>
      <c r="F191" s="1"/>
      <c r="G191" s="1"/>
      <c r="H191" s="1"/>
      <c r="I191" s="1"/>
      <c r="J191" s="1"/>
    </row>
    <row r="192" spans="1:10" s="2" customFormat="1" ht="12.75">
      <c r="A192" s="70"/>
      <c r="F192" s="1"/>
      <c r="G192" s="1"/>
      <c r="H192" s="1"/>
      <c r="I192" s="1"/>
      <c r="J192" s="1"/>
    </row>
    <row r="193" spans="1:10" s="2" customFormat="1" ht="12.75">
      <c r="A193" s="70"/>
      <c r="F193" s="1"/>
      <c r="G193" s="1"/>
      <c r="H193" s="1"/>
      <c r="I193" s="1"/>
      <c r="J193" s="1"/>
    </row>
    <row r="194" spans="1:10" s="2" customFormat="1" ht="12.75">
      <c r="A194" s="70"/>
      <c r="F194" s="1"/>
      <c r="G194" s="1"/>
      <c r="H194" s="1"/>
      <c r="I194" s="1"/>
      <c r="J194" s="1"/>
    </row>
    <row r="195" spans="1:10" s="2" customFormat="1" ht="12.75">
      <c r="A195" s="70"/>
      <c r="F195" s="1"/>
      <c r="G195" s="1"/>
      <c r="H195" s="1"/>
      <c r="I195" s="1"/>
      <c r="J195" s="1"/>
    </row>
    <row r="196" spans="1:10" s="2" customFormat="1" ht="12.75">
      <c r="A196" s="70"/>
      <c r="F196" s="1"/>
      <c r="G196" s="1"/>
      <c r="H196" s="1"/>
      <c r="I196" s="1"/>
      <c r="J196" s="1"/>
    </row>
    <row r="197" spans="1:10" s="2" customFormat="1" ht="12.75">
      <c r="A197" s="70"/>
      <c r="F197" s="1"/>
      <c r="G197" s="1"/>
      <c r="H197" s="1"/>
      <c r="I197" s="1"/>
      <c r="J197" s="1"/>
    </row>
    <row r="198" spans="1:10" s="2" customFormat="1" ht="12.75">
      <c r="A198" s="70"/>
      <c r="F198" s="1"/>
      <c r="G198" s="1"/>
      <c r="H198" s="1"/>
      <c r="I198" s="1"/>
      <c r="J198" s="1"/>
    </row>
    <row r="199" spans="1:10" s="2" customFormat="1" ht="12.75">
      <c r="A199" s="70"/>
      <c r="F199" s="1"/>
      <c r="G199" s="1"/>
      <c r="H199" s="1"/>
      <c r="I199" s="1"/>
      <c r="J199" s="1"/>
    </row>
    <row r="200" spans="1:10" s="2" customFormat="1" ht="12.75">
      <c r="A200" s="70"/>
      <c r="F200" s="1"/>
      <c r="G200" s="1"/>
      <c r="H200" s="1"/>
      <c r="I200" s="1"/>
      <c r="J200" s="1"/>
    </row>
    <row r="201" spans="1:10" s="2" customFormat="1" ht="12.75">
      <c r="A201" s="70"/>
      <c r="F201" s="1"/>
      <c r="G201" s="1"/>
      <c r="H201" s="1"/>
      <c r="I201" s="1"/>
      <c r="J201" s="1"/>
    </row>
    <row r="202" spans="1:10" s="2" customFormat="1" ht="12.75">
      <c r="A202" s="70"/>
      <c r="F202" s="1"/>
      <c r="G202" s="1"/>
      <c r="H202" s="1"/>
      <c r="I202" s="1"/>
      <c r="J202" s="1"/>
    </row>
    <row r="203" spans="1:10" s="2" customFormat="1" ht="12.75">
      <c r="A203" s="70"/>
      <c r="F203" s="1"/>
      <c r="G203" s="1"/>
      <c r="H203" s="1"/>
      <c r="I203" s="1"/>
      <c r="J203" s="1"/>
    </row>
    <row r="204" spans="1:10" s="2" customFormat="1" ht="12.75">
      <c r="A204" s="70"/>
      <c r="F204" s="1"/>
      <c r="G204" s="1"/>
      <c r="H204" s="1"/>
      <c r="I204" s="1"/>
      <c r="J204" s="1"/>
    </row>
    <row r="205" spans="1:10" s="2" customFormat="1" ht="12.75">
      <c r="A205" s="70"/>
      <c r="F205" s="1"/>
      <c r="G205" s="1"/>
      <c r="H205" s="1"/>
      <c r="I205" s="1"/>
      <c r="J205" s="1"/>
    </row>
    <row r="206" spans="1:10" s="2" customFormat="1" ht="12.75">
      <c r="A206" s="70"/>
      <c r="F206" s="1"/>
      <c r="G206" s="1"/>
      <c r="H206" s="1"/>
      <c r="I206" s="1"/>
      <c r="J206" s="1"/>
    </row>
    <row r="207" spans="1:10" s="2" customFormat="1" ht="12.75">
      <c r="A207" s="70"/>
      <c r="F207" s="1"/>
      <c r="G207" s="1"/>
      <c r="H207" s="1"/>
      <c r="I207" s="1"/>
      <c r="J207" s="1"/>
    </row>
    <row r="208" spans="1:10" s="2" customFormat="1" ht="12.75">
      <c r="A208" s="70"/>
      <c r="F208" s="1"/>
      <c r="G208" s="1"/>
      <c r="H208" s="1"/>
      <c r="I208" s="1"/>
      <c r="J208" s="1"/>
    </row>
    <row r="209" spans="1:10" s="2" customFormat="1" ht="12.75">
      <c r="A209" s="70"/>
      <c r="F209" s="1"/>
      <c r="G209" s="1"/>
      <c r="H209" s="1"/>
      <c r="I209" s="1"/>
      <c r="J209" s="1"/>
    </row>
    <row r="210" spans="1:10" s="2" customFormat="1" ht="12.75">
      <c r="A210" s="70"/>
      <c r="F210" s="1"/>
      <c r="G210" s="1"/>
      <c r="H210" s="1"/>
      <c r="I210" s="1"/>
      <c r="J210" s="1"/>
    </row>
    <row r="211" spans="1:10" s="2" customFormat="1" ht="12.75">
      <c r="A211" s="70"/>
      <c r="F211" s="1"/>
      <c r="G211" s="1"/>
      <c r="H211" s="1"/>
      <c r="I211" s="1"/>
      <c r="J211" s="1"/>
    </row>
    <row r="212" spans="1:10" s="2" customFormat="1" ht="12.75">
      <c r="A212" s="70"/>
      <c r="F212" s="1"/>
      <c r="G212" s="1"/>
      <c r="H212" s="1"/>
      <c r="I212" s="1"/>
      <c r="J212" s="1"/>
    </row>
    <row r="213" spans="1:10" s="2" customFormat="1" ht="12.75">
      <c r="A213" s="70"/>
      <c r="F213" s="1"/>
      <c r="G213" s="1"/>
      <c r="H213" s="1"/>
      <c r="I213" s="1"/>
      <c r="J213" s="1"/>
    </row>
    <row r="214" spans="1:10" s="2" customFormat="1" ht="12.75">
      <c r="A214" s="70"/>
      <c r="F214" s="1"/>
      <c r="G214" s="1"/>
      <c r="H214" s="1"/>
      <c r="I214" s="1"/>
      <c r="J214" s="1"/>
    </row>
    <row r="215" spans="1:10" s="2" customFormat="1" ht="12.75">
      <c r="A215" s="70"/>
      <c r="F215" s="1"/>
      <c r="G215" s="1"/>
      <c r="H215" s="1"/>
      <c r="I215" s="1"/>
      <c r="J215" s="1"/>
    </row>
    <row r="216" spans="1:10" s="2" customFormat="1" ht="12.75">
      <c r="A216" s="70"/>
      <c r="F216" s="1"/>
      <c r="G216" s="1"/>
      <c r="H216" s="1"/>
      <c r="I216" s="1"/>
      <c r="J216" s="1"/>
    </row>
    <row r="217" spans="1:10" s="2" customFormat="1" ht="12.75">
      <c r="A217" s="70"/>
      <c r="F217" s="1"/>
      <c r="G217" s="1"/>
      <c r="H217" s="1"/>
      <c r="I217" s="1"/>
      <c r="J217" s="1"/>
    </row>
    <row r="218" spans="1:10" s="2" customFormat="1" ht="12.75">
      <c r="A218" s="70"/>
      <c r="F218" s="1"/>
      <c r="G218" s="1"/>
      <c r="H218" s="1"/>
      <c r="I218" s="1"/>
      <c r="J218" s="1"/>
    </row>
    <row r="219" spans="1:10" s="2" customFormat="1" ht="12.75">
      <c r="A219" s="70"/>
      <c r="F219" s="1"/>
      <c r="G219" s="1"/>
      <c r="H219" s="1"/>
      <c r="I219" s="1"/>
      <c r="J219" s="1"/>
    </row>
    <row r="220" spans="1:10" s="2" customFormat="1" ht="12.75">
      <c r="A220" s="70"/>
      <c r="F220" s="1"/>
      <c r="G220" s="1"/>
      <c r="H220" s="1"/>
      <c r="I220" s="1"/>
      <c r="J220" s="1"/>
    </row>
    <row r="221" spans="1:10" s="2" customFormat="1" ht="12.75">
      <c r="A221" s="70"/>
      <c r="F221" s="1"/>
      <c r="G221" s="1"/>
      <c r="H221" s="1"/>
      <c r="I221" s="1"/>
      <c r="J221" s="1"/>
    </row>
    <row r="222" spans="1:10" s="2" customFormat="1" ht="12.75">
      <c r="A222" s="70"/>
      <c r="F222" s="1"/>
      <c r="G222" s="1"/>
      <c r="H222" s="1"/>
      <c r="I222" s="1"/>
      <c r="J222" s="1"/>
    </row>
    <row r="223" spans="1:10" s="2" customFormat="1" ht="12.75">
      <c r="A223" s="70"/>
      <c r="F223" s="1"/>
      <c r="G223" s="1"/>
      <c r="H223" s="1"/>
      <c r="I223" s="1"/>
      <c r="J223" s="1"/>
    </row>
    <row r="224" spans="1:10" s="2" customFormat="1" ht="12.75">
      <c r="A224" s="70"/>
      <c r="F224" s="1"/>
      <c r="G224" s="1"/>
      <c r="H224" s="1"/>
      <c r="I224" s="1"/>
      <c r="J224" s="1"/>
    </row>
    <row r="225" spans="1:10" s="2" customFormat="1" ht="12.75">
      <c r="A225" s="70"/>
      <c r="F225" s="1"/>
      <c r="G225" s="1"/>
      <c r="H225" s="1"/>
      <c r="I225" s="1"/>
      <c r="J225" s="1"/>
    </row>
    <row r="226" spans="1:10" s="2" customFormat="1" ht="12.75">
      <c r="A226" s="70"/>
      <c r="F226" s="1"/>
      <c r="G226" s="1"/>
      <c r="H226" s="1"/>
      <c r="I226" s="1"/>
      <c r="J226" s="1"/>
    </row>
    <row r="227" spans="1:10" s="2" customFormat="1" ht="12.75">
      <c r="A227" s="70"/>
      <c r="F227" s="1"/>
      <c r="G227" s="1"/>
      <c r="H227" s="1"/>
      <c r="I227" s="1"/>
      <c r="J227" s="1"/>
    </row>
    <row r="228" spans="1:10" s="2" customFormat="1" ht="12.75">
      <c r="A228" s="70"/>
      <c r="F228" s="1"/>
      <c r="G228" s="1"/>
      <c r="H228" s="1"/>
      <c r="I228" s="1"/>
      <c r="J228" s="1"/>
    </row>
    <row r="229" spans="1:10" s="2" customFormat="1" ht="12.75">
      <c r="A229" s="70"/>
      <c r="F229" s="1"/>
      <c r="G229" s="1"/>
      <c r="H229" s="1"/>
      <c r="I229" s="1"/>
      <c r="J229" s="1"/>
    </row>
    <row r="230" spans="1:10" s="2" customFormat="1" ht="12.75">
      <c r="A230" s="70"/>
      <c r="F230" s="1"/>
      <c r="G230" s="1"/>
      <c r="H230" s="1"/>
      <c r="I230" s="1"/>
      <c r="J230" s="1"/>
    </row>
    <row r="231" spans="1:10" s="2" customFormat="1" ht="12.75">
      <c r="A231" s="70"/>
      <c r="F231" s="1"/>
      <c r="G231" s="1"/>
      <c r="H231" s="1"/>
      <c r="I231" s="1"/>
      <c r="J231" s="1"/>
    </row>
    <row r="232" spans="1:10" s="2" customFormat="1" ht="12.75">
      <c r="A232" s="70"/>
      <c r="F232" s="1"/>
      <c r="G232" s="1"/>
      <c r="H232" s="1"/>
      <c r="I232" s="1"/>
      <c r="J232" s="1"/>
    </row>
    <row r="233" spans="1:10" s="2" customFormat="1" ht="12.75">
      <c r="A233" s="70"/>
      <c r="F233" s="1"/>
      <c r="G233" s="1"/>
      <c r="H233" s="1"/>
      <c r="I233" s="1"/>
      <c r="J233" s="1"/>
    </row>
    <row r="234" spans="1:10" s="2" customFormat="1" ht="12.75">
      <c r="A234" s="70"/>
      <c r="F234" s="1"/>
      <c r="G234" s="1"/>
      <c r="H234" s="1"/>
      <c r="I234" s="1"/>
      <c r="J234" s="1"/>
    </row>
    <row r="235" spans="1:10" s="2" customFormat="1" ht="12.75">
      <c r="A235" s="70"/>
      <c r="F235" s="1"/>
      <c r="G235" s="1"/>
      <c r="H235" s="1"/>
      <c r="I235" s="1"/>
      <c r="J235" s="1"/>
    </row>
    <row r="236" spans="1:10" s="2" customFormat="1" ht="12.75">
      <c r="A236" s="70"/>
      <c r="F236" s="1"/>
      <c r="G236" s="1"/>
      <c r="H236" s="1"/>
      <c r="I236" s="1"/>
      <c r="J236" s="1"/>
    </row>
    <row r="237" spans="1:10" s="2" customFormat="1" ht="12.75">
      <c r="A237" s="70"/>
      <c r="F237" s="1"/>
      <c r="G237" s="1"/>
      <c r="H237" s="1"/>
      <c r="I237" s="1"/>
      <c r="J237" s="1"/>
    </row>
    <row r="238" spans="1:10" s="2" customFormat="1" ht="12.75">
      <c r="A238" s="70"/>
      <c r="F238" s="1"/>
      <c r="G238" s="1"/>
      <c r="H238" s="1"/>
      <c r="I238" s="1"/>
      <c r="J238" s="1"/>
    </row>
    <row r="239" spans="1:10" s="2" customFormat="1" ht="12.75">
      <c r="A239" s="70"/>
      <c r="F239" s="1"/>
      <c r="G239" s="1"/>
      <c r="H239" s="1"/>
      <c r="I239" s="1"/>
      <c r="J239" s="1"/>
    </row>
    <row r="240" spans="1:10" s="2" customFormat="1" ht="12.75">
      <c r="A240" s="70"/>
      <c r="F240" s="1"/>
      <c r="G240" s="1"/>
      <c r="H240" s="1"/>
      <c r="I240" s="1"/>
      <c r="J240" s="1"/>
    </row>
    <row r="241" spans="1:10" s="2" customFormat="1" ht="12.75">
      <c r="A241" s="70"/>
      <c r="F241" s="1"/>
      <c r="G241" s="1"/>
      <c r="H241" s="1"/>
      <c r="I241" s="1"/>
      <c r="J241" s="1"/>
    </row>
    <row r="242" spans="1:10" s="2" customFormat="1" ht="12.75">
      <c r="A242" s="70"/>
      <c r="F242" s="1"/>
      <c r="G242" s="1"/>
      <c r="H242" s="1"/>
      <c r="I242" s="1"/>
      <c r="J242" s="1"/>
    </row>
    <row r="243" spans="1:10" s="2" customFormat="1" ht="12.75">
      <c r="A243" s="70"/>
      <c r="F243" s="1"/>
      <c r="G243" s="1"/>
      <c r="H243" s="1"/>
      <c r="I243" s="1"/>
      <c r="J243" s="1"/>
    </row>
  </sheetData>
  <sheetProtection selectLockedCells="1" selectUnlockedCells="1"/>
  <mergeCells count="56">
    <mergeCell ref="G1:J1"/>
    <mergeCell ref="G2:J2"/>
    <mergeCell ref="A3:B3"/>
    <mergeCell ref="G3:J3"/>
    <mergeCell ref="G4:J4"/>
    <mergeCell ref="G5:H5"/>
    <mergeCell ref="A8:B8"/>
    <mergeCell ref="G8:J8"/>
    <mergeCell ref="G9:J9"/>
    <mergeCell ref="G10:J10"/>
    <mergeCell ref="A11:B11"/>
    <mergeCell ref="A12:B12"/>
    <mergeCell ref="G12:J12"/>
    <mergeCell ref="A13:B13"/>
    <mergeCell ref="G14:J14"/>
    <mergeCell ref="A15:B15"/>
    <mergeCell ref="G15:J15"/>
    <mergeCell ref="A16:B16"/>
    <mergeCell ref="A18:B18"/>
    <mergeCell ref="G18:J18"/>
    <mergeCell ref="A20:B20"/>
    <mergeCell ref="A21:B21"/>
    <mergeCell ref="G22:J22"/>
    <mergeCell ref="A23:B23"/>
    <mergeCell ref="G24:J24"/>
    <mergeCell ref="A25:B25"/>
    <mergeCell ref="G25:J25"/>
    <mergeCell ref="G27:J27"/>
    <mergeCell ref="A28:J29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B39:F39"/>
    <mergeCell ref="B40:F40"/>
    <mergeCell ref="B41:F41"/>
    <mergeCell ref="A42:J42"/>
    <mergeCell ref="A44:J44"/>
    <mergeCell ref="A46:A47"/>
    <mergeCell ref="B46:B47"/>
    <mergeCell ref="C46:C47"/>
    <mergeCell ref="D46:D47"/>
    <mergeCell ref="E46:E47"/>
    <mergeCell ref="F46:F47"/>
    <mergeCell ref="G46:J46"/>
    <mergeCell ref="A49:J49"/>
    <mergeCell ref="A104:J104"/>
    <mergeCell ref="C114:F114"/>
    <mergeCell ref="C115:F115"/>
    <mergeCell ref="H115:J115"/>
  </mergeCells>
  <printOptions/>
  <pageMargins left="0.9840277777777777" right="0.39375" top="0.7875" bottom="0.7875" header="0.39375" footer="0.5118055555555555"/>
  <pageSetup horizontalDpi="300" verticalDpi="300" orientation="landscape" paperSize="9" scale="59"/>
  <headerFooter alignWithMargins="0">
    <oddHeader>&amp;R&amp;"Times New Roman,Обычный"&amp;14 
Продовження додатка 1</oddHeader>
  </headerFooter>
  <rowBreaks count="2" manualBreakCount="2">
    <brk id="41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30"/>
  <sheetViews>
    <sheetView zoomScale="80" zoomScaleNormal="80" workbookViewId="0" topLeftCell="A76">
      <selection activeCell="F98" sqref="F98"/>
    </sheetView>
  </sheetViews>
  <sheetFormatPr defaultColWidth="9.00390625" defaultRowHeight="12.75"/>
  <cols>
    <col min="1" max="1" width="86.625" style="1" customWidth="1"/>
    <col min="2" max="2" width="14.875" style="2" customWidth="1"/>
    <col min="3" max="5" width="16.375" style="2" customWidth="1"/>
    <col min="6" max="10" width="16.375" style="1" customWidth="1"/>
    <col min="11" max="11" width="69.375" style="1" customWidth="1"/>
    <col min="12" max="16384" width="9.125" style="1" customWidth="1"/>
  </cols>
  <sheetData>
    <row r="1" spans="1:11" ht="12.75" customHeight="1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0" ht="12.75">
      <c r="A2" s="71"/>
      <c r="B2" s="72"/>
      <c r="C2" s="71"/>
      <c r="D2" s="71"/>
      <c r="E2" s="72"/>
      <c r="F2" s="71"/>
      <c r="G2" s="71"/>
      <c r="H2" s="71"/>
      <c r="I2" s="71"/>
      <c r="J2" s="71"/>
    </row>
    <row r="3" spans="1:11" ht="36" customHeight="1">
      <c r="A3" s="29" t="s">
        <v>46</v>
      </c>
      <c r="B3" s="41" t="s">
        <v>47</v>
      </c>
      <c r="C3" s="41" t="s">
        <v>48</v>
      </c>
      <c r="D3" s="41" t="s">
        <v>49</v>
      </c>
      <c r="E3" s="42" t="s">
        <v>50</v>
      </c>
      <c r="F3" s="41" t="s">
        <v>123</v>
      </c>
      <c r="G3" s="41" t="s">
        <v>124</v>
      </c>
      <c r="H3" s="41"/>
      <c r="I3" s="41"/>
      <c r="J3" s="41"/>
      <c r="K3" s="41" t="s">
        <v>125</v>
      </c>
    </row>
    <row r="4" spans="1:11" ht="61.5" customHeight="1">
      <c r="A4" s="29"/>
      <c r="B4" s="41"/>
      <c r="C4" s="41"/>
      <c r="D4" s="41"/>
      <c r="E4" s="42"/>
      <c r="F4" s="41"/>
      <c r="G4" s="42" t="s">
        <v>126</v>
      </c>
      <c r="H4" s="42" t="s">
        <v>127</v>
      </c>
      <c r="I4" s="42" t="s">
        <v>128</v>
      </c>
      <c r="J4" s="42" t="s">
        <v>129</v>
      </c>
      <c r="K4" s="41"/>
    </row>
    <row r="5" spans="1:11" ht="18" customHeight="1">
      <c r="A5" s="29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</row>
    <row r="6" spans="1:11" s="3" customFormat="1" ht="19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3" customFormat="1" ht="12.75">
      <c r="A7" s="44" t="s">
        <v>58</v>
      </c>
      <c r="B7" s="29">
        <v>1000</v>
      </c>
      <c r="C7" s="45">
        <v>15303</v>
      </c>
      <c r="D7" s="45">
        <v>19153</v>
      </c>
      <c r="E7" s="45">
        <v>19153</v>
      </c>
      <c r="F7" s="47">
        <f>SUM(G7:J7)</f>
        <v>20590</v>
      </c>
      <c r="G7" s="46">
        <v>4997</v>
      </c>
      <c r="H7" s="46">
        <v>5047</v>
      </c>
      <c r="I7" s="46">
        <v>5197</v>
      </c>
      <c r="J7" s="46">
        <v>5349</v>
      </c>
      <c r="K7" s="73"/>
    </row>
    <row r="8" spans="1:11" ht="18.75" customHeight="1">
      <c r="A8" s="44" t="s">
        <v>59</v>
      </c>
      <c r="B8" s="29">
        <v>1010</v>
      </c>
      <c r="C8" s="47">
        <f>SUM(C9:C16)</f>
        <v>-13404</v>
      </c>
      <c r="D8" s="47">
        <f>SUM(D9:D16)</f>
        <v>-16820</v>
      </c>
      <c r="E8" s="47">
        <f>SUM(E9:E16)</f>
        <v>-16820</v>
      </c>
      <c r="F8" s="47">
        <f>SUM(G8:J8)</f>
        <v>-17993</v>
      </c>
      <c r="G8" s="48">
        <f>SUM(G9:G16)</f>
        <v>-4326</v>
      </c>
      <c r="H8" s="48">
        <f>SUM(H9:H16)</f>
        <v>-4407</v>
      </c>
      <c r="I8" s="48">
        <f>SUM(I9:I16)</f>
        <v>-4546</v>
      </c>
      <c r="J8" s="48">
        <f>SUM(J9:J16)</f>
        <v>-4714</v>
      </c>
      <c r="K8" s="74"/>
    </row>
    <row r="9" spans="1:11" s="15" customFormat="1" ht="19.5" customHeight="1">
      <c r="A9" s="44" t="s">
        <v>60</v>
      </c>
      <c r="B9" s="41">
        <v>1011</v>
      </c>
      <c r="C9" s="45">
        <v>-779</v>
      </c>
      <c r="D9" s="45">
        <v>-1100</v>
      </c>
      <c r="E9" s="45">
        <v>-1100</v>
      </c>
      <c r="F9" s="47">
        <f>SUM(G9:J9)</f>
        <v>-1252</v>
      </c>
      <c r="G9" s="46">
        <v>-314</v>
      </c>
      <c r="H9" s="46">
        <v>-316</v>
      </c>
      <c r="I9" s="46">
        <v>-314</v>
      </c>
      <c r="J9" s="46">
        <v>-308</v>
      </c>
      <c r="K9" s="74"/>
    </row>
    <row r="10" spans="1:11" s="15" customFormat="1" ht="19.5" customHeight="1">
      <c r="A10" s="44" t="s">
        <v>62</v>
      </c>
      <c r="B10" s="41">
        <v>1012</v>
      </c>
      <c r="C10" s="45">
        <v>-550</v>
      </c>
      <c r="D10" s="45">
        <v>-520</v>
      </c>
      <c r="E10" s="45">
        <v>-520</v>
      </c>
      <c r="F10" s="47">
        <f>SUM(G10:J10)</f>
        <v>-423</v>
      </c>
      <c r="G10" s="46">
        <v>-110</v>
      </c>
      <c r="H10" s="46">
        <v>-102</v>
      </c>
      <c r="I10" s="46">
        <v>-110</v>
      </c>
      <c r="J10" s="46">
        <v>-101</v>
      </c>
      <c r="K10" s="74"/>
    </row>
    <row r="11" spans="1:11" s="15" customFormat="1" ht="19.5" customHeight="1">
      <c r="A11" s="44" t="s">
        <v>63</v>
      </c>
      <c r="B11" s="41">
        <v>1013</v>
      </c>
      <c r="C11" s="45">
        <v>-946</v>
      </c>
      <c r="D11" s="45">
        <v>-817</v>
      </c>
      <c r="E11" s="45">
        <v>-817</v>
      </c>
      <c r="F11" s="47">
        <f>SUM(G11:J11)</f>
        <v>-726</v>
      </c>
      <c r="G11" s="46">
        <v>-225</v>
      </c>
      <c r="H11" s="46">
        <v>-145</v>
      </c>
      <c r="I11" s="46">
        <v>-132</v>
      </c>
      <c r="J11" s="46">
        <v>-224</v>
      </c>
      <c r="K11" s="74"/>
    </row>
    <row r="12" spans="1:11" s="15" customFormat="1" ht="19.5" customHeight="1">
      <c r="A12" s="44" t="s">
        <v>64</v>
      </c>
      <c r="B12" s="41">
        <v>1014</v>
      </c>
      <c r="C12" s="45">
        <v>-9119</v>
      </c>
      <c r="D12" s="45">
        <v>-11666</v>
      </c>
      <c r="E12" s="45">
        <v>-11666</v>
      </c>
      <c r="F12" s="47">
        <f>SUM(G12:J12)</f>
        <v>-12546</v>
      </c>
      <c r="G12" s="46">
        <v>-2955</v>
      </c>
      <c r="H12" s="46">
        <v>-3092</v>
      </c>
      <c r="I12" s="46">
        <v>-3211</v>
      </c>
      <c r="J12" s="46">
        <v>-3288</v>
      </c>
      <c r="K12" s="74"/>
    </row>
    <row r="13" spans="1:11" s="15" customFormat="1" ht="19.5" customHeight="1">
      <c r="A13" s="44" t="s">
        <v>65</v>
      </c>
      <c r="B13" s="41">
        <v>1015</v>
      </c>
      <c r="C13" s="45">
        <v>-1871</v>
      </c>
      <c r="D13" s="45">
        <v>-2450</v>
      </c>
      <c r="E13" s="45">
        <v>-2450</v>
      </c>
      <c r="F13" s="47">
        <f>SUM(G13:J13)</f>
        <v>-2760</v>
      </c>
      <c r="G13" s="46">
        <v>-650</v>
      </c>
      <c r="H13" s="46">
        <v>-680</v>
      </c>
      <c r="I13" s="46">
        <v>-706</v>
      </c>
      <c r="J13" s="46">
        <v>-724</v>
      </c>
      <c r="K13" s="74"/>
    </row>
    <row r="14" spans="1:11" s="15" customFormat="1" ht="39" customHeight="1">
      <c r="A14" s="44" t="s">
        <v>66</v>
      </c>
      <c r="B14" s="41">
        <v>1016</v>
      </c>
      <c r="C14" s="45" t="s">
        <v>61</v>
      </c>
      <c r="D14" s="45" t="s">
        <v>61</v>
      </c>
      <c r="E14" s="45" t="s">
        <v>61</v>
      </c>
      <c r="F14" s="48">
        <f>SUM(G14:J14)</f>
        <v>0</v>
      </c>
      <c r="G14" s="46" t="s">
        <v>61</v>
      </c>
      <c r="H14" s="46" t="s">
        <v>61</v>
      </c>
      <c r="I14" s="46" t="s">
        <v>61</v>
      </c>
      <c r="J14" s="46" t="s">
        <v>61</v>
      </c>
      <c r="K14" s="74"/>
    </row>
    <row r="15" spans="1:11" s="15" customFormat="1" ht="19.5" customHeight="1">
      <c r="A15" s="44" t="s">
        <v>67</v>
      </c>
      <c r="B15" s="41">
        <v>1017</v>
      </c>
      <c r="C15" s="45">
        <v>-98</v>
      </c>
      <c r="D15" s="45">
        <v>-117</v>
      </c>
      <c r="E15" s="45">
        <v>-117</v>
      </c>
      <c r="F15" s="47">
        <f>SUM(G15:J15)</f>
        <v>-124</v>
      </c>
      <c r="G15" s="46">
        <v>-32</v>
      </c>
      <c r="H15" s="46">
        <v>-32</v>
      </c>
      <c r="I15" s="46">
        <v>-31</v>
      </c>
      <c r="J15" s="46">
        <v>-29</v>
      </c>
      <c r="K15" s="74"/>
    </row>
    <row r="16" spans="1:11" s="15" customFormat="1" ht="19.5" customHeight="1">
      <c r="A16" s="44" t="s">
        <v>68</v>
      </c>
      <c r="B16" s="41">
        <v>1018</v>
      </c>
      <c r="C16" s="45">
        <v>-41</v>
      </c>
      <c r="D16" s="45">
        <v>-150</v>
      </c>
      <c r="E16" s="45">
        <v>-150</v>
      </c>
      <c r="F16" s="47">
        <f>SUM(G16:J16)</f>
        <v>-162</v>
      </c>
      <c r="G16" s="46">
        <v>-40</v>
      </c>
      <c r="H16" s="46">
        <v>-40</v>
      </c>
      <c r="I16" s="46">
        <v>-42</v>
      </c>
      <c r="J16" s="46">
        <v>-40</v>
      </c>
      <c r="K16" s="74"/>
    </row>
    <row r="17" spans="1:11" s="3" customFormat="1" ht="19.5" customHeight="1">
      <c r="A17" s="49" t="s">
        <v>69</v>
      </c>
      <c r="B17" s="50">
        <v>1020</v>
      </c>
      <c r="C17" s="51">
        <f>SUM(C7,C8)</f>
        <v>1899</v>
      </c>
      <c r="D17" s="51">
        <f>SUM(D7,D8)</f>
        <v>2333</v>
      </c>
      <c r="E17" s="51">
        <f>SUM(E7,E8)</f>
        <v>2333</v>
      </c>
      <c r="F17" s="51">
        <f>SUM(F7,F8)</f>
        <v>2597</v>
      </c>
      <c r="G17" s="52">
        <f>SUM(G7,G8)</f>
        <v>671</v>
      </c>
      <c r="H17" s="52">
        <f>SUM(H7,H8)</f>
        <v>640</v>
      </c>
      <c r="I17" s="52">
        <f>SUM(I7,I8)</f>
        <v>651</v>
      </c>
      <c r="J17" s="52">
        <f>SUM(J7,J8)</f>
        <v>635</v>
      </c>
      <c r="K17" s="73"/>
    </row>
    <row r="18" spans="1:11" ht="19.5" customHeight="1">
      <c r="A18" s="44" t="s">
        <v>70</v>
      </c>
      <c r="B18" s="29">
        <v>1030</v>
      </c>
      <c r="C18" s="47">
        <f>SUM(C19:C38,C40)</f>
        <v>-2528</v>
      </c>
      <c r="D18" s="47">
        <f>SUM(D19:D38,D40)</f>
        <v>-2598</v>
      </c>
      <c r="E18" s="47">
        <f>SUM(E19:E38,E40)</f>
        <v>-2598</v>
      </c>
      <c r="F18" s="47">
        <f>SUM(G18:J18)</f>
        <v>-2902</v>
      </c>
      <c r="G18" s="48">
        <f>SUM(G19:G38,G40)</f>
        <v>-720</v>
      </c>
      <c r="H18" s="48">
        <f>SUM(H19:H38,H40)</f>
        <v>-718</v>
      </c>
      <c r="I18" s="48">
        <f>SUM(I19:I38,I40)</f>
        <v>-729</v>
      </c>
      <c r="J18" s="48">
        <f>SUM(J19:J38,J40)</f>
        <v>-735</v>
      </c>
      <c r="K18" s="74"/>
    </row>
    <row r="19" spans="1:11" ht="19.5" customHeight="1">
      <c r="A19" s="44" t="s">
        <v>71</v>
      </c>
      <c r="B19" s="29">
        <v>1031</v>
      </c>
      <c r="C19" s="45">
        <v>-136</v>
      </c>
      <c r="D19" s="45">
        <v>-102</v>
      </c>
      <c r="E19" s="45">
        <v>-102</v>
      </c>
      <c r="F19" s="47">
        <f>SUM(G19:J19)</f>
        <v>-150</v>
      </c>
      <c r="G19" s="46">
        <v>-37</v>
      </c>
      <c r="H19" s="46">
        <v>-37</v>
      </c>
      <c r="I19" s="46">
        <v>-38</v>
      </c>
      <c r="J19" s="46">
        <v>-38</v>
      </c>
      <c r="K19" s="74"/>
    </row>
    <row r="20" spans="1:11" ht="19.5" customHeight="1">
      <c r="A20" s="44" t="s">
        <v>72</v>
      </c>
      <c r="B20" s="29">
        <v>1032</v>
      </c>
      <c r="C20" s="45" t="s">
        <v>61</v>
      </c>
      <c r="D20" s="45" t="s">
        <v>61</v>
      </c>
      <c r="E20" s="45" t="s">
        <v>61</v>
      </c>
      <c r="F20" s="48">
        <f>SUM(G20:J20)</f>
        <v>0</v>
      </c>
      <c r="G20" s="46" t="s">
        <v>61</v>
      </c>
      <c r="H20" s="46" t="s">
        <v>61</v>
      </c>
      <c r="I20" s="46" t="s">
        <v>61</v>
      </c>
      <c r="J20" s="46" t="s">
        <v>61</v>
      </c>
      <c r="K20" s="74"/>
    </row>
    <row r="21" spans="1:11" ht="19.5" customHeight="1">
      <c r="A21" s="44" t="s">
        <v>73</v>
      </c>
      <c r="B21" s="29">
        <v>1033</v>
      </c>
      <c r="C21" s="45" t="s">
        <v>61</v>
      </c>
      <c r="D21" s="45" t="s">
        <v>61</v>
      </c>
      <c r="E21" s="45" t="s">
        <v>61</v>
      </c>
      <c r="F21" s="48">
        <f>SUM(G21:J21)</f>
        <v>0</v>
      </c>
      <c r="G21" s="46" t="s">
        <v>61</v>
      </c>
      <c r="H21" s="46" t="s">
        <v>61</v>
      </c>
      <c r="I21" s="46" t="s">
        <v>61</v>
      </c>
      <c r="J21" s="46" t="s">
        <v>61</v>
      </c>
      <c r="K21" s="74"/>
    </row>
    <row r="22" spans="1:11" ht="19.5" customHeight="1">
      <c r="A22" s="44" t="s">
        <v>74</v>
      </c>
      <c r="B22" s="29">
        <v>1034</v>
      </c>
      <c r="C22" s="45" t="s">
        <v>61</v>
      </c>
      <c r="D22" s="45" t="s">
        <v>61</v>
      </c>
      <c r="E22" s="45" t="s">
        <v>61</v>
      </c>
      <c r="F22" s="48">
        <f>SUM(G22:J22)</f>
        <v>0</v>
      </c>
      <c r="G22" s="46" t="s">
        <v>61</v>
      </c>
      <c r="H22" s="46" t="s">
        <v>61</v>
      </c>
      <c r="I22" s="46" t="s">
        <v>61</v>
      </c>
      <c r="J22" s="46" t="s">
        <v>61</v>
      </c>
      <c r="K22" s="74"/>
    </row>
    <row r="23" spans="1:11" ht="19.5" customHeight="1">
      <c r="A23" s="44" t="s">
        <v>75</v>
      </c>
      <c r="B23" s="29">
        <v>1035</v>
      </c>
      <c r="C23" s="45" t="s">
        <v>61</v>
      </c>
      <c r="D23" s="45" t="s">
        <v>61</v>
      </c>
      <c r="E23" s="45" t="s">
        <v>61</v>
      </c>
      <c r="F23" s="48">
        <f>SUM(G23:J23)</f>
        <v>0</v>
      </c>
      <c r="G23" s="46" t="s">
        <v>61</v>
      </c>
      <c r="H23" s="46" t="s">
        <v>61</v>
      </c>
      <c r="I23" s="46" t="s">
        <v>61</v>
      </c>
      <c r="J23" s="46" t="s">
        <v>61</v>
      </c>
      <c r="K23" s="74"/>
    </row>
    <row r="24" spans="1:11" s="15" customFormat="1" ht="19.5" customHeight="1">
      <c r="A24" s="44" t="s">
        <v>76</v>
      </c>
      <c r="B24" s="29">
        <v>1036</v>
      </c>
      <c r="C24" s="45" t="s">
        <v>61</v>
      </c>
      <c r="D24" s="45" t="s">
        <v>61</v>
      </c>
      <c r="E24" s="45" t="s">
        <v>61</v>
      </c>
      <c r="F24" s="48">
        <f>SUM(G24:J24)</f>
        <v>0</v>
      </c>
      <c r="G24" s="46" t="s">
        <v>61</v>
      </c>
      <c r="H24" s="46" t="s">
        <v>61</v>
      </c>
      <c r="I24" s="46" t="s">
        <v>61</v>
      </c>
      <c r="J24" s="46" t="s">
        <v>61</v>
      </c>
      <c r="K24" s="74"/>
    </row>
    <row r="25" spans="1:11" s="15" customFormat="1" ht="19.5" customHeight="1">
      <c r="A25" s="44" t="s">
        <v>77</v>
      </c>
      <c r="B25" s="29">
        <v>1037</v>
      </c>
      <c r="C25" s="45">
        <v>-12</v>
      </c>
      <c r="D25" s="45">
        <v>-10</v>
      </c>
      <c r="E25" s="45">
        <v>-10</v>
      </c>
      <c r="F25" s="47">
        <f>SUM(G25:J25)</f>
        <v>-10</v>
      </c>
      <c r="G25" s="46">
        <v>-3</v>
      </c>
      <c r="H25" s="46">
        <v>-2</v>
      </c>
      <c r="I25" s="46">
        <v>-2</v>
      </c>
      <c r="J25" s="46">
        <v>-3</v>
      </c>
      <c r="K25" s="74"/>
    </row>
    <row r="26" spans="1:11" s="15" customFormat="1" ht="19.5" customHeight="1">
      <c r="A26" s="44" t="s">
        <v>78</v>
      </c>
      <c r="B26" s="29">
        <v>1038</v>
      </c>
      <c r="C26" s="45">
        <v>-1088</v>
      </c>
      <c r="D26" s="45">
        <v>-1874</v>
      </c>
      <c r="E26" s="45">
        <v>-1874</v>
      </c>
      <c r="F26" s="47">
        <f>SUM(G26:J26)</f>
        <v>-2040</v>
      </c>
      <c r="G26" s="46">
        <v>-504</v>
      </c>
      <c r="H26" s="46">
        <v>-507</v>
      </c>
      <c r="I26" s="46">
        <v>-512</v>
      </c>
      <c r="J26" s="46">
        <v>-517</v>
      </c>
      <c r="K26" s="74"/>
    </row>
    <row r="27" spans="1:11" s="15" customFormat="1" ht="19.5" customHeight="1">
      <c r="A27" s="44" t="s">
        <v>79</v>
      </c>
      <c r="B27" s="29">
        <v>1039</v>
      </c>
      <c r="C27" s="45">
        <v>-239</v>
      </c>
      <c r="D27" s="45">
        <v>-384</v>
      </c>
      <c r="E27" s="45">
        <v>-384</v>
      </c>
      <c r="F27" s="47">
        <f>SUM(G27:J27)</f>
        <v>-449</v>
      </c>
      <c r="G27" s="46">
        <v>-111</v>
      </c>
      <c r="H27" s="46">
        <v>-111</v>
      </c>
      <c r="I27" s="46">
        <v>-113</v>
      </c>
      <c r="J27" s="46">
        <v>-114</v>
      </c>
      <c r="K27" s="74"/>
    </row>
    <row r="28" spans="1:11" s="15" customFormat="1" ht="42" customHeight="1">
      <c r="A28" s="44" t="s">
        <v>80</v>
      </c>
      <c r="B28" s="29">
        <v>1040</v>
      </c>
      <c r="C28" s="45">
        <v>-117</v>
      </c>
      <c r="D28" s="45">
        <v>-20</v>
      </c>
      <c r="E28" s="45">
        <v>-20</v>
      </c>
      <c r="F28" s="47">
        <f>SUM(G28:J28)</f>
        <v>-20</v>
      </c>
      <c r="G28" s="46">
        <v>-6</v>
      </c>
      <c r="H28" s="46">
        <v>-4</v>
      </c>
      <c r="I28" s="46">
        <v>-5</v>
      </c>
      <c r="J28" s="46">
        <v>-5</v>
      </c>
      <c r="K28" s="74"/>
    </row>
    <row r="29" spans="1:11" s="15" customFormat="1" ht="42" customHeight="1">
      <c r="A29" s="44" t="s">
        <v>81</v>
      </c>
      <c r="B29" s="29">
        <v>1041</v>
      </c>
      <c r="C29" s="45" t="s">
        <v>61</v>
      </c>
      <c r="D29" s="45" t="s">
        <v>61</v>
      </c>
      <c r="E29" s="45" t="s">
        <v>61</v>
      </c>
      <c r="F29" s="48">
        <f>SUM(G29:J29)</f>
        <v>0</v>
      </c>
      <c r="G29" s="46" t="s">
        <v>61</v>
      </c>
      <c r="H29" s="46" t="s">
        <v>61</v>
      </c>
      <c r="I29" s="46" t="s">
        <v>61</v>
      </c>
      <c r="J29" s="46" t="s">
        <v>61</v>
      </c>
      <c r="K29" s="74"/>
    </row>
    <row r="30" spans="1:11" s="15" customFormat="1" ht="19.5" customHeight="1">
      <c r="A30" s="44" t="s">
        <v>82</v>
      </c>
      <c r="B30" s="29">
        <v>1042</v>
      </c>
      <c r="C30" s="45" t="s">
        <v>61</v>
      </c>
      <c r="D30" s="45" t="s">
        <v>61</v>
      </c>
      <c r="E30" s="45" t="s">
        <v>61</v>
      </c>
      <c r="F30" s="48">
        <f>SUM(G30:J30)</f>
        <v>0</v>
      </c>
      <c r="G30" s="46" t="s">
        <v>61</v>
      </c>
      <c r="H30" s="46" t="s">
        <v>61</v>
      </c>
      <c r="I30" s="46" t="s">
        <v>61</v>
      </c>
      <c r="J30" s="46" t="s">
        <v>61</v>
      </c>
      <c r="K30" s="74"/>
    </row>
    <row r="31" spans="1:11" s="15" customFormat="1" ht="19.5" customHeight="1">
      <c r="A31" s="44" t="s">
        <v>83</v>
      </c>
      <c r="B31" s="29">
        <v>1043</v>
      </c>
      <c r="C31" s="45" t="s">
        <v>61</v>
      </c>
      <c r="D31" s="45" t="s">
        <v>61</v>
      </c>
      <c r="E31" s="45" t="s">
        <v>61</v>
      </c>
      <c r="F31" s="48">
        <f>SUM(G31:J31)</f>
        <v>0</v>
      </c>
      <c r="G31" s="46" t="s">
        <v>61</v>
      </c>
      <c r="H31" s="46" t="s">
        <v>61</v>
      </c>
      <c r="I31" s="46" t="s">
        <v>61</v>
      </c>
      <c r="J31" s="46" t="s">
        <v>61</v>
      </c>
      <c r="K31" s="74"/>
    </row>
    <row r="32" spans="1:11" s="15" customFormat="1" ht="19.5" customHeight="1">
      <c r="A32" s="44" t="s">
        <v>84</v>
      </c>
      <c r="B32" s="29">
        <v>1044</v>
      </c>
      <c r="C32" s="45" t="s">
        <v>61</v>
      </c>
      <c r="D32" s="45" t="s">
        <v>61</v>
      </c>
      <c r="E32" s="45" t="s">
        <v>61</v>
      </c>
      <c r="F32" s="47">
        <f>SUM(G32:J32)</f>
        <v>-30</v>
      </c>
      <c r="G32" s="46">
        <v>-8</v>
      </c>
      <c r="H32" s="46">
        <v>-7</v>
      </c>
      <c r="I32" s="46">
        <v>-8</v>
      </c>
      <c r="J32" s="46">
        <v>-7</v>
      </c>
      <c r="K32" s="74"/>
    </row>
    <row r="33" spans="1:11" s="15" customFormat="1" ht="19.5" customHeight="1">
      <c r="A33" s="44" t="s">
        <v>85</v>
      </c>
      <c r="B33" s="29">
        <v>1045</v>
      </c>
      <c r="C33" s="45">
        <v>-46</v>
      </c>
      <c r="D33" s="45">
        <v>-33</v>
      </c>
      <c r="E33" s="45">
        <v>-33</v>
      </c>
      <c r="F33" s="47">
        <f>SUM(G33:J33)</f>
        <v>-43</v>
      </c>
      <c r="G33" s="46">
        <v>-10</v>
      </c>
      <c r="H33" s="46">
        <v>-10</v>
      </c>
      <c r="I33" s="46">
        <v>-12</v>
      </c>
      <c r="J33" s="46">
        <v>-11</v>
      </c>
      <c r="K33" s="74"/>
    </row>
    <row r="34" spans="1:11" s="15" customFormat="1" ht="19.5" customHeight="1">
      <c r="A34" s="44" t="s">
        <v>86</v>
      </c>
      <c r="B34" s="29">
        <v>1046</v>
      </c>
      <c r="C34" s="45" t="s">
        <v>61</v>
      </c>
      <c r="D34" s="45" t="s">
        <v>61</v>
      </c>
      <c r="E34" s="45" t="s">
        <v>61</v>
      </c>
      <c r="F34" s="48">
        <f>SUM(G34:J34)</f>
        <v>0</v>
      </c>
      <c r="G34" s="46" t="s">
        <v>61</v>
      </c>
      <c r="H34" s="46" t="s">
        <v>61</v>
      </c>
      <c r="I34" s="46" t="s">
        <v>61</v>
      </c>
      <c r="J34" s="46" t="s">
        <v>61</v>
      </c>
      <c r="K34" s="74"/>
    </row>
    <row r="35" spans="1:11" s="15" customFormat="1" ht="19.5" customHeight="1">
      <c r="A35" s="44" t="s">
        <v>87</v>
      </c>
      <c r="B35" s="29">
        <v>1047</v>
      </c>
      <c r="C35" s="45" t="s">
        <v>61</v>
      </c>
      <c r="D35" s="45" t="s">
        <v>61</v>
      </c>
      <c r="E35" s="45" t="s">
        <v>61</v>
      </c>
      <c r="F35" s="48">
        <f>SUM(G35:J35)</f>
        <v>0</v>
      </c>
      <c r="G35" s="46" t="s">
        <v>61</v>
      </c>
      <c r="H35" s="46" t="s">
        <v>61</v>
      </c>
      <c r="I35" s="46" t="s">
        <v>61</v>
      </c>
      <c r="J35" s="46" t="s">
        <v>61</v>
      </c>
      <c r="K35" s="74"/>
    </row>
    <row r="36" spans="1:11" s="15" customFormat="1" ht="19.5" customHeight="1">
      <c r="A36" s="44" t="s">
        <v>88</v>
      </c>
      <c r="B36" s="29">
        <v>1048</v>
      </c>
      <c r="C36" s="45">
        <v>-57</v>
      </c>
      <c r="D36" s="45">
        <v>-25</v>
      </c>
      <c r="E36" s="45">
        <v>-25</v>
      </c>
      <c r="F36" s="47">
        <f>SUM(G36:J36)</f>
        <v>-36</v>
      </c>
      <c r="G36" s="46">
        <v>-10</v>
      </c>
      <c r="H36" s="46">
        <v>-9</v>
      </c>
      <c r="I36" s="46">
        <v>-8</v>
      </c>
      <c r="J36" s="46">
        <v>-9</v>
      </c>
      <c r="K36" s="74"/>
    </row>
    <row r="37" spans="1:11" s="15" customFormat="1" ht="19.5" customHeight="1">
      <c r="A37" s="44" t="s">
        <v>89</v>
      </c>
      <c r="B37" s="29">
        <v>1049</v>
      </c>
      <c r="C37" s="45" t="s">
        <v>61</v>
      </c>
      <c r="D37" s="45" t="s">
        <v>61</v>
      </c>
      <c r="E37" s="45" t="s">
        <v>61</v>
      </c>
      <c r="F37" s="48">
        <f>SUM(G37:J37)</f>
        <v>0</v>
      </c>
      <c r="G37" s="46" t="s">
        <v>61</v>
      </c>
      <c r="H37" s="46" t="s">
        <v>61</v>
      </c>
      <c r="I37" s="46" t="s">
        <v>61</v>
      </c>
      <c r="J37" s="46" t="s">
        <v>61</v>
      </c>
      <c r="K37" s="74"/>
    </row>
    <row r="38" spans="1:11" s="15" customFormat="1" ht="42.75" customHeight="1">
      <c r="A38" s="44" t="s">
        <v>90</v>
      </c>
      <c r="B38" s="29">
        <v>1050</v>
      </c>
      <c r="C38" s="45" t="s">
        <v>61</v>
      </c>
      <c r="D38" s="45" t="s">
        <v>61</v>
      </c>
      <c r="E38" s="45" t="s">
        <v>61</v>
      </c>
      <c r="F38" s="48">
        <f>SUM(G38:J38)</f>
        <v>0</v>
      </c>
      <c r="G38" s="46" t="s">
        <v>61</v>
      </c>
      <c r="H38" s="46" t="s">
        <v>61</v>
      </c>
      <c r="I38" s="46" t="s">
        <v>61</v>
      </c>
      <c r="J38" s="46" t="s">
        <v>61</v>
      </c>
      <c r="K38" s="74"/>
    </row>
    <row r="39" spans="1:11" s="15" customFormat="1" ht="19.5" customHeight="1">
      <c r="A39" s="44" t="s">
        <v>91</v>
      </c>
      <c r="B39" s="29" t="s">
        <v>92</v>
      </c>
      <c r="C39" s="45" t="s">
        <v>61</v>
      </c>
      <c r="D39" s="45" t="s">
        <v>61</v>
      </c>
      <c r="E39" s="45" t="s">
        <v>61</v>
      </c>
      <c r="F39" s="48">
        <f>SUM(G39:J39)</f>
        <v>0</v>
      </c>
      <c r="G39" s="46" t="s">
        <v>61</v>
      </c>
      <c r="H39" s="46" t="s">
        <v>61</v>
      </c>
      <c r="I39" s="46" t="s">
        <v>61</v>
      </c>
      <c r="J39" s="46" t="s">
        <v>61</v>
      </c>
      <c r="K39" s="74"/>
    </row>
    <row r="40" spans="1:11" s="15" customFormat="1" ht="19.5" customHeight="1">
      <c r="A40" s="44" t="s">
        <v>93</v>
      </c>
      <c r="B40" s="29">
        <v>1051</v>
      </c>
      <c r="C40" s="45">
        <v>-833</v>
      </c>
      <c r="D40" s="45">
        <v>-150</v>
      </c>
      <c r="E40" s="45">
        <v>-150</v>
      </c>
      <c r="F40" s="47">
        <f>SUM(G40:J40)</f>
        <v>-124</v>
      </c>
      <c r="G40" s="46">
        <v>-31</v>
      </c>
      <c r="H40" s="46">
        <v>-31</v>
      </c>
      <c r="I40" s="46">
        <v>-31</v>
      </c>
      <c r="J40" s="46">
        <v>-31</v>
      </c>
      <c r="K40" s="74"/>
    </row>
    <row r="41" spans="1:11" ht="19.5" customHeight="1">
      <c r="A41" s="44" t="s">
        <v>130</v>
      </c>
      <c r="B41" s="29">
        <v>1060</v>
      </c>
      <c r="C41" s="47">
        <f>SUM(C42:C48)</f>
        <v>0</v>
      </c>
      <c r="D41" s="47">
        <f>SUM(D42:D48)</f>
        <v>0</v>
      </c>
      <c r="E41" s="47">
        <f>SUM(E42:E48)</f>
        <v>0</v>
      </c>
      <c r="F41" s="48">
        <f>SUM(G41:J41)</f>
        <v>0</v>
      </c>
      <c r="G41" s="48">
        <f>SUM(G42:G48)</f>
        <v>0</v>
      </c>
      <c r="H41" s="48">
        <f>SUM(H42:H48)</f>
        <v>0</v>
      </c>
      <c r="I41" s="48">
        <f>SUM(I42:I48)</f>
        <v>0</v>
      </c>
      <c r="J41" s="48">
        <f>SUM(J42:J48)</f>
        <v>0</v>
      </c>
      <c r="K41" s="74"/>
    </row>
    <row r="42" spans="1:11" s="15" customFormat="1" ht="19.5" customHeight="1">
      <c r="A42" s="44" t="s">
        <v>131</v>
      </c>
      <c r="B42" s="29">
        <v>1061</v>
      </c>
      <c r="C42" s="45" t="s">
        <v>61</v>
      </c>
      <c r="D42" s="45" t="s">
        <v>61</v>
      </c>
      <c r="E42" s="45" t="s">
        <v>61</v>
      </c>
      <c r="F42" s="48">
        <f>SUM(G42:J42)</f>
        <v>0</v>
      </c>
      <c r="G42" s="46" t="s">
        <v>61</v>
      </c>
      <c r="H42" s="46" t="s">
        <v>61</v>
      </c>
      <c r="I42" s="46" t="s">
        <v>61</v>
      </c>
      <c r="J42" s="46" t="s">
        <v>61</v>
      </c>
      <c r="K42" s="74"/>
    </row>
    <row r="43" spans="1:11" s="15" customFormat="1" ht="19.5" customHeight="1">
      <c r="A43" s="44" t="s">
        <v>132</v>
      </c>
      <c r="B43" s="29">
        <v>1062</v>
      </c>
      <c r="C43" s="45" t="s">
        <v>61</v>
      </c>
      <c r="D43" s="45" t="s">
        <v>61</v>
      </c>
      <c r="E43" s="45" t="s">
        <v>61</v>
      </c>
      <c r="F43" s="48">
        <f>SUM(G43:J43)</f>
        <v>0</v>
      </c>
      <c r="G43" s="46" t="s">
        <v>61</v>
      </c>
      <c r="H43" s="46" t="s">
        <v>61</v>
      </c>
      <c r="I43" s="46" t="s">
        <v>61</v>
      </c>
      <c r="J43" s="46" t="s">
        <v>61</v>
      </c>
      <c r="K43" s="74"/>
    </row>
    <row r="44" spans="1:11" s="15" customFormat="1" ht="19.5" customHeight="1">
      <c r="A44" s="44" t="s">
        <v>78</v>
      </c>
      <c r="B44" s="29">
        <v>1063</v>
      </c>
      <c r="C44" s="45" t="s">
        <v>61</v>
      </c>
      <c r="D44" s="45" t="s">
        <v>61</v>
      </c>
      <c r="E44" s="45" t="s">
        <v>61</v>
      </c>
      <c r="F44" s="48">
        <f>SUM(G44:J44)</f>
        <v>0</v>
      </c>
      <c r="G44" s="46" t="s">
        <v>61</v>
      </c>
      <c r="H44" s="46" t="s">
        <v>61</v>
      </c>
      <c r="I44" s="46" t="s">
        <v>61</v>
      </c>
      <c r="J44" s="46" t="s">
        <v>61</v>
      </c>
      <c r="K44" s="74"/>
    </row>
    <row r="45" spans="1:11" s="15" customFormat="1" ht="19.5" customHeight="1">
      <c r="A45" s="44" t="s">
        <v>79</v>
      </c>
      <c r="B45" s="29">
        <v>1064</v>
      </c>
      <c r="C45" s="45" t="s">
        <v>61</v>
      </c>
      <c r="D45" s="45" t="s">
        <v>61</v>
      </c>
      <c r="E45" s="45" t="s">
        <v>61</v>
      </c>
      <c r="F45" s="48">
        <f>SUM(G45:J45)</f>
        <v>0</v>
      </c>
      <c r="G45" s="46" t="s">
        <v>61</v>
      </c>
      <c r="H45" s="46" t="s">
        <v>61</v>
      </c>
      <c r="I45" s="46" t="s">
        <v>61</v>
      </c>
      <c r="J45" s="46" t="s">
        <v>61</v>
      </c>
      <c r="K45" s="74"/>
    </row>
    <row r="46" spans="1:11" s="15" customFormat="1" ht="19.5" customHeight="1">
      <c r="A46" s="44" t="s">
        <v>133</v>
      </c>
      <c r="B46" s="29">
        <v>1065</v>
      </c>
      <c r="C46" s="45" t="s">
        <v>61</v>
      </c>
      <c r="D46" s="45" t="s">
        <v>61</v>
      </c>
      <c r="E46" s="45" t="s">
        <v>61</v>
      </c>
      <c r="F46" s="48">
        <f>SUM(G46:J46)</f>
        <v>0</v>
      </c>
      <c r="G46" s="46" t="s">
        <v>61</v>
      </c>
      <c r="H46" s="46" t="s">
        <v>61</v>
      </c>
      <c r="I46" s="46" t="s">
        <v>61</v>
      </c>
      <c r="J46" s="46" t="s">
        <v>61</v>
      </c>
      <c r="K46" s="74"/>
    </row>
    <row r="47" spans="1:11" s="15" customFormat="1" ht="19.5" customHeight="1">
      <c r="A47" s="44" t="s">
        <v>134</v>
      </c>
      <c r="B47" s="29">
        <v>1066</v>
      </c>
      <c r="C47" s="45" t="s">
        <v>61</v>
      </c>
      <c r="D47" s="45" t="s">
        <v>61</v>
      </c>
      <c r="E47" s="45" t="s">
        <v>61</v>
      </c>
      <c r="F47" s="48">
        <f>SUM(G47:J47)</f>
        <v>0</v>
      </c>
      <c r="G47" s="46" t="s">
        <v>61</v>
      </c>
      <c r="H47" s="46" t="s">
        <v>61</v>
      </c>
      <c r="I47" s="46" t="s">
        <v>61</v>
      </c>
      <c r="J47" s="46" t="s">
        <v>61</v>
      </c>
      <c r="K47" s="74"/>
    </row>
    <row r="48" spans="1:11" s="15" customFormat="1" ht="19.5" customHeight="1">
      <c r="A48" s="44" t="s">
        <v>135</v>
      </c>
      <c r="B48" s="29">
        <v>1067</v>
      </c>
      <c r="C48" s="45" t="s">
        <v>61</v>
      </c>
      <c r="D48" s="45" t="s">
        <v>61</v>
      </c>
      <c r="E48" s="45" t="s">
        <v>61</v>
      </c>
      <c r="F48" s="48">
        <f>SUM(G48:J48)</f>
        <v>0</v>
      </c>
      <c r="G48" s="46" t="s">
        <v>61</v>
      </c>
      <c r="H48" s="46" t="s">
        <v>61</v>
      </c>
      <c r="I48" s="46" t="s">
        <v>61</v>
      </c>
      <c r="J48" s="46" t="s">
        <v>61</v>
      </c>
      <c r="K48" s="74"/>
    </row>
    <row r="49" spans="1:11" s="15" customFormat="1" ht="19.5" customHeight="1">
      <c r="A49" s="44" t="s">
        <v>136</v>
      </c>
      <c r="B49" s="29">
        <v>1070</v>
      </c>
      <c r="C49" s="47">
        <f>SUM(C50:C52)</f>
        <v>252</v>
      </c>
      <c r="D49" s="47">
        <f>SUM(D50:D52)</f>
        <v>268</v>
      </c>
      <c r="E49" s="47">
        <f>SUM(E50:E52)</f>
        <v>268</v>
      </c>
      <c r="F49" s="47">
        <f>SUM(G49:J49)</f>
        <v>305</v>
      </c>
      <c r="G49" s="48">
        <f>SUM(G50:G52)</f>
        <v>76</v>
      </c>
      <c r="H49" s="48">
        <f>SUM(H50:H52)</f>
        <v>77</v>
      </c>
      <c r="I49" s="48">
        <f>SUM(I50:I52)</f>
        <v>76</v>
      </c>
      <c r="J49" s="48">
        <f>SUM(J50:J52)</f>
        <v>76</v>
      </c>
      <c r="K49" s="74"/>
    </row>
    <row r="50" spans="1:11" s="15" customFormat="1" ht="19.5" customHeight="1">
      <c r="A50" s="44" t="s">
        <v>137</v>
      </c>
      <c r="B50" s="29">
        <v>1071</v>
      </c>
      <c r="C50" s="45"/>
      <c r="D50" s="45"/>
      <c r="E50" s="45"/>
      <c r="F50" s="47">
        <f>SUM(G50:J50)</f>
        <v>0</v>
      </c>
      <c r="G50" s="46"/>
      <c r="H50" s="46"/>
      <c r="I50" s="46"/>
      <c r="J50" s="46"/>
      <c r="K50" s="74"/>
    </row>
    <row r="51" spans="1:11" s="15" customFormat="1" ht="19.5" customHeight="1">
      <c r="A51" s="44" t="s">
        <v>138</v>
      </c>
      <c r="B51" s="29">
        <v>1072</v>
      </c>
      <c r="C51" s="45"/>
      <c r="D51" s="45"/>
      <c r="E51" s="45"/>
      <c r="F51" s="47">
        <f>SUM(G51:J51)</f>
        <v>0</v>
      </c>
      <c r="G51" s="46"/>
      <c r="H51" s="46"/>
      <c r="I51" s="46"/>
      <c r="J51" s="46"/>
      <c r="K51" s="74"/>
    </row>
    <row r="52" spans="1:11" s="15" customFormat="1" ht="19.5" customHeight="1">
      <c r="A52" s="44" t="s">
        <v>139</v>
      </c>
      <c r="B52" s="29">
        <v>1073</v>
      </c>
      <c r="C52" s="45">
        <v>252</v>
      </c>
      <c r="D52" s="45">
        <v>268</v>
      </c>
      <c r="E52" s="45">
        <v>268</v>
      </c>
      <c r="F52" s="47">
        <f>SUM(G52:J52)</f>
        <v>305</v>
      </c>
      <c r="G52" s="46">
        <v>76</v>
      </c>
      <c r="H52" s="46">
        <v>77</v>
      </c>
      <c r="I52" s="46">
        <v>76</v>
      </c>
      <c r="J52" s="46">
        <v>76</v>
      </c>
      <c r="K52" s="74"/>
    </row>
    <row r="53" spans="1:11" s="15" customFormat="1" ht="19.5" customHeight="1">
      <c r="A53" s="53" t="s">
        <v>140</v>
      </c>
      <c r="B53" s="29">
        <v>1080</v>
      </c>
      <c r="C53" s="47">
        <f>SUM(C54:C59)</f>
        <v>0</v>
      </c>
      <c r="D53" s="47">
        <f>SUM(D54:D59)</f>
        <v>0</v>
      </c>
      <c r="E53" s="47">
        <f>SUM(E54:E59)</f>
        <v>0</v>
      </c>
      <c r="F53" s="48">
        <f>SUM(G53:J53)</f>
        <v>0</v>
      </c>
      <c r="G53" s="48">
        <f>SUM(G54:G59)</f>
        <v>0</v>
      </c>
      <c r="H53" s="48">
        <f>SUM(H54:H59)</f>
        <v>0</v>
      </c>
      <c r="I53" s="48">
        <f>SUM(I54:I59)</f>
        <v>0</v>
      </c>
      <c r="J53" s="48">
        <f>SUM(J54:J59)</f>
        <v>0</v>
      </c>
      <c r="K53" s="74"/>
    </row>
    <row r="54" spans="1:11" s="15" customFormat="1" ht="19.5" customHeight="1">
      <c r="A54" s="44" t="s">
        <v>137</v>
      </c>
      <c r="B54" s="29">
        <v>1081</v>
      </c>
      <c r="C54" s="45" t="s">
        <v>61</v>
      </c>
      <c r="D54" s="45" t="s">
        <v>61</v>
      </c>
      <c r="E54" s="45" t="s">
        <v>61</v>
      </c>
      <c r="F54" s="48">
        <f>SUM(G54:J54)</f>
        <v>0</v>
      </c>
      <c r="G54" s="46" t="s">
        <v>61</v>
      </c>
      <c r="H54" s="46" t="s">
        <v>61</v>
      </c>
      <c r="I54" s="46" t="s">
        <v>61</v>
      </c>
      <c r="J54" s="46" t="s">
        <v>61</v>
      </c>
      <c r="K54" s="74"/>
    </row>
    <row r="55" spans="1:11" s="15" customFormat="1" ht="19.5" customHeight="1">
      <c r="A55" s="44" t="s">
        <v>141</v>
      </c>
      <c r="B55" s="29">
        <v>1082</v>
      </c>
      <c r="C55" s="45" t="s">
        <v>61</v>
      </c>
      <c r="D55" s="45" t="s">
        <v>61</v>
      </c>
      <c r="E55" s="45" t="s">
        <v>61</v>
      </c>
      <c r="F55" s="48">
        <f>SUM(G55:J55)</f>
        <v>0</v>
      </c>
      <c r="G55" s="46" t="s">
        <v>61</v>
      </c>
      <c r="H55" s="46" t="s">
        <v>61</v>
      </c>
      <c r="I55" s="46" t="s">
        <v>61</v>
      </c>
      <c r="J55" s="46" t="s">
        <v>61</v>
      </c>
      <c r="K55" s="74"/>
    </row>
    <row r="56" spans="1:11" s="15" customFormat="1" ht="19.5" customHeight="1">
      <c r="A56" s="44" t="s">
        <v>142</v>
      </c>
      <c r="B56" s="29">
        <v>1083</v>
      </c>
      <c r="C56" s="45" t="s">
        <v>61</v>
      </c>
      <c r="D56" s="45" t="s">
        <v>61</v>
      </c>
      <c r="E56" s="45" t="s">
        <v>61</v>
      </c>
      <c r="F56" s="48">
        <f>SUM(G56:J56)</f>
        <v>0</v>
      </c>
      <c r="G56" s="46" t="s">
        <v>61</v>
      </c>
      <c r="H56" s="46" t="s">
        <v>61</v>
      </c>
      <c r="I56" s="46" t="s">
        <v>61</v>
      </c>
      <c r="J56" s="46" t="s">
        <v>61</v>
      </c>
      <c r="K56" s="74"/>
    </row>
    <row r="57" spans="1:11" s="15" customFormat="1" ht="19.5" customHeight="1">
      <c r="A57" s="44" t="s">
        <v>143</v>
      </c>
      <c r="B57" s="29">
        <v>1084</v>
      </c>
      <c r="C57" s="45" t="s">
        <v>61</v>
      </c>
      <c r="D57" s="45" t="s">
        <v>61</v>
      </c>
      <c r="E57" s="45" t="s">
        <v>61</v>
      </c>
      <c r="F57" s="48">
        <f>SUM(G57:J57)</f>
        <v>0</v>
      </c>
      <c r="G57" s="46" t="s">
        <v>61</v>
      </c>
      <c r="H57" s="46" t="s">
        <v>61</v>
      </c>
      <c r="I57" s="46" t="s">
        <v>61</v>
      </c>
      <c r="J57" s="46" t="s">
        <v>61</v>
      </c>
      <c r="K57" s="74"/>
    </row>
    <row r="58" spans="1:11" s="15" customFormat="1" ht="19.5" customHeight="1">
      <c r="A58" s="44" t="s">
        <v>144</v>
      </c>
      <c r="B58" s="29">
        <v>1085</v>
      </c>
      <c r="C58" s="45" t="s">
        <v>61</v>
      </c>
      <c r="D58" s="45" t="s">
        <v>61</v>
      </c>
      <c r="E58" s="45" t="s">
        <v>61</v>
      </c>
      <c r="F58" s="48">
        <f>SUM(G58:J58)</f>
        <v>0</v>
      </c>
      <c r="G58" s="46" t="s">
        <v>61</v>
      </c>
      <c r="H58" s="46" t="s">
        <v>61</v>
      </c>
      <c r="I58" s="46" t="s">
        <v>61</v>
      </c>
      <c r="J58" s="46" t="s">
        <v>61</v>
      </c>
      <c r="K58" s="74"/>
    </row>
    <row r="59" spans="1:11" s="15" customFormat="1" ht="19.5" customHeight="1">
      <c r="A59" s="44" t="s">
        <v>145</v>
      </c>
      <c r="B59" s="29">
        <v>1086</v>
      </c>
      <c r="C59" s="45" t="s">
        <v>146</v>
      </c>
      <c r="D59" s="45" t="s">
        <v>61</v>
      </c>
      <c r="E59" s="45"/>
      <c r="F59" s="48">
        <f>SUM(G59:J59)</f>
        <v>0</v>
      </c>
      <c r="G59" s="46" t="s">
        <v>61</v>
      </c>
      <c r="H59" s="46" t="s">
        <v>61</v>
      </c>
      <c r="I59" s="46" t="s">
        <v>61</v>
      </c>
      <c r="J59" s="46" t="s">
        <v>61</v>
      </c>
      <c r="K59" s="74"/>
    </row>
    <row r="60" spans="1:11" s="3" customFormat="1" ht="19.5" customHeight="1">
      <c r="A60" s="49" t="s">
        <v>97</v>
      </c>
      <c r="B60" s="50">
        <v>1100</v>
      </c>
      <c r="C60" s="51">
        <f>SUM(C17,C18,C41,C49,C53)</f>
        <v>-377</v>
      </c>
      <c r="D60" s="51">
        <f>SUM(D17,D18,D41,D49,D53)</f>
        <v>3</v>
      </c>
      <c r="E60" s="51">
        <f>SUM(E17,E18,E41,E49,E53)</f>
        <v>3</v>
      </c>
      <c r="F60" s="51">
        <f>SUM(F17,F18,F41,F49,F53)</f>
        <v>0</v>
      </c>
      <c r="G60" s="52">
        <f>SUM(G17,G18,G41,G49,G53)</f>
        <v>27</v>
      </c>
      <c r="H60" s="52">
        <f>SUM(H17,H18,H41,H49,H53)</f>
        <v>-1</v>
      </c>
      <c r="I60" s="52">
        <f>SUM(I17,I18,I41,I49,I53)</f>
        <v>-2</v>
      </c>
      <c r="J60" s="52">
        <f>SUM(J17,J18,J41,J49,J53)</f>
        <v>-24</v>
      </c>
      <c r="K60" s="73"/>
    </row>
    <row r="61" spans="1:11" ht="19.5" customHeight="1">
      <c r="A61" s="44" t="s">
        <v>98</v>
      </c>
      <c r="B61" s="29">
        <v>1110</v>
      </c>
      <c r="C61" s="45"/>
      <c r="D61" s="45"/>
      <c r="E61" s="45"/>
      <c r="F61" s="48">
        <f>SUM(G61:J61)</f>
        <v>0</v>
      </c>
      <c r="G61" s="46"/>
      <c r="H61" s="46"/>
      <c r="I61" s="46"/>
      <c r="J61" s="46"/>
      <c r="K61" s="74"/>
    </row>
    <row r="62" spans="1:11" ht="19.5" customHeight="1">
      <c r="A62" s="44" t="s">
        <v>99</v>
      </c>
      <c r="B62" s="29">
        <v>1120</v>
      </c>
      <c r="C62" s="45" t="s">
        <v>61</v>
      </c>
      <c r="D62" s="45" t="s">
        <v>61</v>
      </c>
      <c r="E62" s="45" t="s">
        <v>61</v>
      </c>
      <c r="F62" s="48">
        <f>SUM(G62:J62)</f>
        <v>0</v>
      </c>
      <c r="G62" s="46" t="s">
        <v>61</v>
      </c>
      <c r="H62" s="46" t="s">
        <v>61</v>
      </c>
      <c r="I62" s="46" t="s">
        <v>61</v>
      </c>
      <c r="J62" s="46" t="s">
        <v>61</v>
      </c>
      <c r="K62" s="74"/>
    </row>
    <row r="63" spans="1:11" ht="19.5" customHeight="1">
      <c r="A63" s="44" t="s">
        <v>100</v>
      </c>
      <c r="B63" s="29">
        <v>1130</v>
      </c>
      <c r="C63" s="45"/>
      <c r="D63" s="45"/>
      <c r="E63" s="45"/>
      <c r="F63" s="48">
        <f>SUM(G63:J63)</f>
        <v>0</v>
      </c>
      <c r="G63" s="46"/>
      <c r="H63" s="46"/>
      <c r="I63" s="46"/>
      <c r="J63" s="46"/>
      <c r="K63" s="74"/>
    </row>
    <row r="64" spans="1:11" ht="19.5" customHeight="1">
      <c r="A64" s="44" t="s">
        <v>101</v>
      </c>
      <c r="B64" s="29">
        <v>1140</v>
      </c>
      <c r="C64" s="45" t="s">
        <v>61</v>
      </c>
      <c r="D64" s="45" t="s">
        <v>61</v>
      </c>
      <c r="E64" s="45" t="s">
        <v>61</v>
      </c>
      <c r="F64" s="48">
        <f>SUM(G64:J64)</f>
        <v>0</v>
      </c>
      <c r="G64" s="46" t="s">
        <v>61</v>
      </c>
      <c r="H64" s="46" t="s">
        <v>61</v>
      </c>
      <c r="I64" s="46" t="s">
        <v>61</v>
      </c>
      <c r="J64" s="46" t="s">
        <v>61</v>
      </c>
      <c r="K64" s="74"/>
    </row>
    <row r="65" spans="1:11" ht="19.5" customHeight="1">
      <c r="A65" s="44" t="s">
        <v>147</v>
      </c>
      <c r="B65" s="29">
        <v>1150</v>
      </c>
      <c r="C65" s="47">
        <f>SUM(C66:C67)</f>
        <v>12636</v>
      </c>
      <c r="D65" s="47">
        <f>SUM(D66:D67)</f>
        <v>13740</v>
      </c>
      <c r="E65" s="47">
        <f>SUM(E66:E67)</f>
        <v>13740</v>
      </c>
      <c r="F65" s="47">
        <f>SUM(G65:J65)</f>
        <v>86</v>
      </c>
      <c r="G65" s="48">
        <f>SUM(G66:G67)</f>
        <v>21</v>
      </c>
      <c r="H65" s="48">
        <f>SUM(H66:H67)</f>
        <v>22</v>
      </c>
      <c r="I65" s="48">
        <f>SUM(I66:I67)</f>
        <v>21</v>
      </c>
      <c r="J65" s="48">
        <f>SUM(J66:J67)</f>
        <v>22</v>
      </c>
      <c r="K65" s="74"/>
    </row>
    <row r="66" spans="1:11" ht="19.5" customHeight="1">
      <c r="A66" s="44" t="s">
        <v>137</v>
      </c>
      <c r="B66" s="29">
        <v>1151</v>
      </c>
      <c r="C66" s="45"/>
      <c r="D66" s="45"/>
      <c r="E66" s="45"/>
      <c r="F66" s="48">
        <f>SUM(G66:J66)</f>
        <v>0</v>
      </c>
      <c r="G66" s="46"/>
      <c r="H66" s="46"/>
      <c r="I66" s="46"/>
      <c r="J66" s="46"/>
      <c r="K66" s="74"/>
    </row>
    <row r="67" spans="1:11" ht="19.5" customHeight="1">
      <c r="A67" s="44" t="s">
        <v>148</v>
      </c>
      <c r="B67" s="29">
        <v>1152</v>
      </c>
      <c r="C67" s="45">
        <v>12636</v>
      </c>
      <c r="D67" s="45">
        <v>13740</v>
      </c>
      <c r="E67" s="45">
        <v>13740</v>
      </c>
      <c r="F67" s="47">
        <f>SUM(G67:J67)</f>
        <v>86</v>
      </c>
      <c r="G67" s="46">
        <v>21</v>
      </c>
      <c r="H67" s="46">
        <v>22</v>
      </c>
      <c r="I67" s="46">
        <v>21</v>
      </c>
      <c r="J67" s="46">
        <v>22</v>
      </c>
      <c r="K67" s="74"/>
    </row>
    <row r="68" spans="1:11" ht="19.5" customHeight="1">
      <c r="A68" s="44" t="s">
        <v>103</v>
      </c>
      <c r="B68" s="29">
        <v>1160</v>
      </c>
      <c r="C68" s="47">
        <f>SUM(C69:C70)</f>
        <v>-12649</v>
      </c>
      <c r="D68" s="47">
        <f>SUM(D69:D70)</f>
        <v>-13740</v>
      </c>
      <c r="E68" s="47">
        <f>SUM(E69:E70)</f>
        <v>-13740</v>
      </c>
      <c r="F68" s="47">
        <f>SUM(G68:J68)</f>
        <v>-86</v>
      </c>
      <c r="G68" s="48">
        <f>SUM(G69:G70)</f>
        <v>-21</v>
      </c>
      <c r="H68" s="48">
        <f>SUM(H69:H70)</f>
        <v>-22</v>
      </c>
      <c r="I68" s="48">
        <f>SUM(I69:I70)</f>
        <v>-21</v>
      </c>
      <c r="J68" s="48">
        <f>SUM(J69:J70)</f>
        <v>-22</v>
      </c>
      <c r="K68" s="74"/>
    </row>
    <row r="69" spans="1:11" ht="19.5" customHeight="1">
      <c r="A69" s="44" t="s">
        <v>137</v>
      </c>
      <c r="B69" s="29">
        <v>1161</v>
      </c>
      <c r="C69" s="45" t="s">
        <v>61</v>
      </c>
      <c r="D69" s="45" t="s">
        <v>61</v>
      </c>
      <c r="E69" s="45" t="s">
        <v>61</v>
      </c>
      <c r="F69" s="47">
        <f>SUM(G69:J69)</f>
        <v>0</v>
      </c>
      <c r="G69" s="46" t="s">
        <v>61</v>
      </c>
      <c r="H69" s="46" t="s">
        <v>61</v>
      </c>
      <c r="I69" s="46" t="s">
        <v>61</v>
      </c>
      <c r="J69" s="46" t="s">
        <v>61</v>
      </c>
      <c r="K69" s="74"/>
    </row>
    <row r="70" spans="1:11" ht="19.5" customHeight="1">
      <c r="A70" s="44" t="s">
        <v>149</v>
      </c>
      <c r="B70" s="29">
        <v>1162</v>
      </c>
      <c r="C70" s="45">
        <v>-12649</v>
      </c>
      <c r="D70" s="45">
        <v>-13740</v>
      </c>
      <c r="E70" s="45">
        <v>-13740</v>
      </c>
      <c r="F70" s="47">
        <f>SUM(G70:J70)</f>
        <v>-86</v>
      </c>
      <c r="G70" s="46">
        <v>-21</v>
      </c>
      <c r="H70" s="46">
        <v>-22</v>
      </c>
      <c r="I70" s="46">
        <v>-21</v>
      </c>
      <c r="J70" s="46">
        <v>-22</v>
      </c>
      <c r="K70" s="74"/>
    </row>
    <row r="71" spans="1:11" s="3" customFormat="1" ht="19.5" customHeight="1">
      <c r="A71" s="49" t="s">
        <v>104</v>
      </c>
      <c r="B71" s="50">
        <v>1170</v>
      </c>
      <c r="C71" s="51">
        <f>SUM(C60,C61,C62,C63,C64,C65,C68)</f>
        <v>-390</v>
      </c>
      <c r="D71" s="51">
        <f>SUM(D60,D61,D62,D63,D64,D65,D68)</f>
        <v>3</v>
      </c>
      <c r="E71" s="51">
        <f>SUM(E60,E61,E62,E63,E64,E65,E68)</f>
        <v>3</v>
      </c>
      <c r="F71" s="51">
        <f>SUM(F60,F61,F62,F63,F64,F65,F68)</f>
        <v>0</v>
      </c>
      <c r="G71" s="52">
        <f>SUM(G60,G61,G62,G63,G64,G65,G68)</f>
        <v>27</v>
      </c>
      <c r="H71" s="52">
        <f>SUM(H60,H61,H62,H63,H64,H65,H68)</f>
        <v>-1</v>
      </c>
      <c r="I71" s="52">
        <f>SUM(I60,I61,I62,I63,I64,I65,I68)</f>
        <v>-2</v>
      </c>
      <c r="J71" s="52">
        <f>SUM(J60,J61,J62,J63,J64,J65,J68)</f>
        <v>-24</v>
      </c>
      <c r="K71" s="73"/>
    </row>
    <row r="72" spans="1:11" s="3" customFormat="1" ht="19.5" customHeight="1">
      <c r="A72" s="44" t="s">
        <v>105</v>
      </c>
      <c r="B72" s="41">
        <v>1180</v>
      </c>
      <c r="C72" s="45" t="s">
        <v>146</v>
      </c>
      <c r="D72" s="45" t="s">
        <v>61</v>
      </c>
      <c r="E72" s="45" t="s">
        <v>61</v>
      </c>
      <c r="F72" s="48">
        <f>SUM(G72:J72)</f>
        <v>0</v>
      </c>
      <c r="G72" s="46" t="s">
        <v>61</v>
      </c>
      <c r="H72" s="46" t="s">
        <v>61</v>
      </c>
      <c r="I72" s="46" t="s">
        <v>61</v>
      </c>
      <c r="J72" s="46" t="s">
        <v>61</v>
      </c>
      <c r="K72" s="73"/>
    </row>
    <row r="73" spans="1:11" s="3" customFormat="1" ht="19.5" customHeight="1">
      <c r="A73" s="44" t="s">
        <v>106</v>
      </c>
      <c r="B73" s="41">
        <v>1181</v>
      </c>
      <c r="C73" s="45"/>
      <c r="D73" s="45"/>
      <c r="E73" s="45"/>
      <c r="F73" s="48">
        <f>SUM(G73:J73)</f>
        <v>0</v>
      </c>
      <c r="G73" s="46"/>
      <c r="H73" s="46"/>
      <c r="I73" s="46"/>
      <c r="J73" s="46"/>
      <c r="K73" s="73"/>
    </row>
    <row r="74" spans="1:11" ht="19.5" customHeight="1">
      <c r="A74" s="44" t="s">
        <v>107</v>
      </c>
      <c r="B74" s="29">
        <v>1190</v>
      </c>
      <c r="C74" s="45"/>
      <c r="D74" s="45"/>
      <c r="E74" s="45"/>
      <c r="F74" s="48">
        <f>SUM(G74:J74)</f>
        <v>0</v>
      </c>
      <c r="G74" s="46"/>
      <c r="H74" s="46"/>
      <c r="I74" s="46"/>
      <c r="J74" s="46"/>
      <c r="K74" s="74"/>
    </row>
    <row r="75" spans="1:11" ht="19.5" customHeight="1">
      <c r="A75" s="44" t="s">
        <v>108</v>
      </c>
      <c r="B75" s="29">
        <v>1191</v>
      </c>
      <c r="C75" s="45" t="s">
        <v>61</v>
      </c>
      <c r="D75" s="45" t="s">
        <v>61</v>
      </c>
      <c r="E75" s="45" t="s">
        <v>61</v>
      </c>
      <c r="F75" s="48">
        <f>SUM(G75:J75)</f>
        <v>0</v>
      </c>
      <c r="G75" s="46" t="s">
        <v>61</v>
      </c>
      <c r="H75" s="46" t="s">
        <v>61</v>
      </c>
      <c r="I75" s="46" t="s">
        <v>61</v>
      </c>
      <c r="J75" s="46" t="s">
        <v>61</v>
      </c>
      <c r="K75" s="74"/>
    </row>
    <row r="76" spans="1:11" s="3" customFormat="1" ht="19.5" customHeight="1">
      <c r="A76" s="49" t="s">
        <v>109</v>
      </c>
      <c r="B76" s="50">
        <v>1200</v>
      </c>
      <c r="C76" s="51">
        <f>SUM(C71,C72,C73,C74,C75)</f>
        <v>-390</v>
      </c>
      <c r="D76" s="51">
        <f>SUM(D71,D72,D73,D74,D75)</f>
        <v>3</v>
      </c>
      <c r="E76" s="51">
        <f>SUM(E71,E72,E73,E74,E75)</f>
        <v>3</v>
      </c>
      <c r="F76" s="51">
        <f>SUM(F71,F72,F73,F74,F75)</f>
        <v>0</v>
      </c>
      <c r="G76" s="52">
        <f>SUM(G71,G72,G73,G74,G75)</f>
        <v>27</v>
      </c>
      <c r="H76" s="52">
        <f>SUM(H71,H72,H73,H74,H75)</f>
        <v>-1</v>
      </c>
      <c r="I76" s="52">
        <f>SUM(I71,I72,I73,I74,I75)</f>
        <v>-2</v>
      </c>
      <c r="J76" s="52">
        <f>SUM(J71,J72,J73,J74,J75)</f>
        <v>-24</v>
      </c>
      <c r="K76" s="73"/>
    </row>
    <row r="77" spans="1:11" ht="19.5" customHeight="1">
      <c r="A77" s="44" t="s">
        <v>110</v>
      </c>
      <c r="B77" s="29">
        <v>1201</v>
      </c>
      <c r="C77" s="55">
        <f>IF(C76&gt;0,C76,0)</f>
        <v>0</v>
      </c>
      <c r="D77" s="55">
        <f>IF(D76&gt;0,D76,0)</f>
        <v>3</v>
      </c>
      <c r="E77" s="55">
        <f>IF(E76&gt;0,E76,0)</f>
        <v>3</v>
      </c>
      <c r="F77" s="75">
        <f>IF(F76&gt;0,F76,0)</f>
        <v>0</v>
      </c>
      <c r="G77" s="54">
        <f>IF(G76&gt;0,G76,0)</f>
        <v>27</v>
      </c>
      <c r="H77" s="54">
        <f>IF(H76&gt;0,H76,0)</f>
        <v>0</v>
      </c>
      <c r="I77" s="54">
        <f>IF(I76&gt;0,I76,0)</f>
        <v>0</v>
      </c>
      <c r="J77" s="54">
        <f>IF(J76&gt;0,J76,0)</f>
        <v>0</v>
      </c>
      <c r="K77" s="74"/>
    </row>
    <row r="78" spans="1:11" ht="19.5" customHeight="1">
      <c r="A78" s="44" t="s">
        <v>111</v>
      </c>
      <c r="B78" s="29">
        <v>1202</v>
      </c>
      <c r="C78" s="55">
        <f>IF(C76&lt;0,C76,0)</f>
        <v>-390</v>
      </c>
      <c r="D78" s="55">
        <f>IF(D76&lt;0,D76,0)</f>
        <v>0</v>
      </c>
      <c r="E78" s="55">
        <f>IF(E76&lt;0,E76,0)</f>
        <v>0</v>
      </c>
      <c r="F78" s="75">
        <f>IF(F76&lt;0,F76,0)</f>
        <v>0</v>
      </c>
      <c r="G78" s="54">
        <f>IF(G76&lt;0,G76,0)</f>
        <v>0</v>
      </c>
      <c r="H78" s="54">
        <f>IF(H76&lt;0,H76,0)</f>
        <v>-1</v>
      </c>
      <c r="I78" s="54">
        <f>IF(I76&lt;0,I76,0)</f>
        <v>-2</v>
      </c>
      <c r="J78" s="54">
        <f>IF(J76&lt;0,J76,0)</f>
        <v>-24</v>
      </c>
      <c r="K78" s="74"/>
    </row>
    <row r="79" spans="1:11" ht="19.5" customHeight="1">
      <c r="A79" s="49" t="s">
        <v>112</v>
      </c>
      <c r="B79" s="29">
        <v>1210</v>
      </c>
      <c r="C79" s="57">
        <f>SUM(C7,C49,C61,C63,C65,C73,C74)</f>
        <v>28191</v>
      </c>
      <c r="D79" s="57">
        <f>SUM(D7,D49,D61,D63,D65,D73,D74)</f>
        <v>33161</v>
      </c>
      <c r="E79" s="57">
        <f>SUM(E7,E49,E61,E63,E65,E73,E74)</f>
        <v>33161</v>
      </c>
      <c r="F79" s="57">
        <f>SUM(F7,F49,F61,F63,F65,F73,F74)</f>
        <v>20981</v>
      </c>
      <c r="G79" s="58">
        <f>SUM(G7,G49,G61,G63,G65,G73,G74)</f>
        <v>5094</v>
      </c>
      <c r="H79" s="58">
        <f>SUM(H7,H49,H61,H63,H65,H73,H74)</f>
        <v>5146</v>
      </c>
      <c r="I79" s="58">
        <f>SUM(I7,I49,I61,I63,I65,I73,I74)</f>
        <v>5294</v>
      </c>
      <c r="J79" s="58">
        <f>SUM(J7,J49,J61,J63,J65,J73,J74)</f>
        <v>5447</v>
      </c>
      <c r="K79" s="74"/>
    </row>
    <row r="80" spans="1:11" ht="19.5" customHeight="1">
      <c r="A80" s="49" t="s">
        <v>113</v>
      </c>
      <c r="B80" s="29">
        <v>1220</v>
      </c>
      <c r="C80" s="57">
        <f>SUM(C8,C18,C41,C53,C62,C64,C68,C72,C75)</f>
        <v>-28581</v>
      </c>
      <c r="D80" s="57">
        <f>SUM(D8,D18,D41,D53,D62,D64,D68,D72,D75)</f>
        <v>-33158</v>
      </c>
      <c r="E80" s="57">
        <f>SUM(E8,E18,E41,E53,E62,E64,E68,E72,E75)</f>
        <v>-33158</v>
      </c>
      <c r="F80" s="57">
        <f>SUM(F8,F18,F41,F53,F62,F64,F68,F72,F75)</f>
        <v>-20981</v>
      </c>
      <c r="G80" s="58">
        <f>SUM(G8,G18,G41,G53,G62,G64,G68,G72,G75)</f>
        <v>-5067</v>
      </c>
      <c r="H80" s="58">
        <f>SUM(H8,H18,H41,H53,H62,H64,H68,H72,H75)</f>
        <v>-5147</v>
      </c>
      <c r="I80" s="58">
        <f>SUM(I8,I18,I41,I53,I62,I64,I68,I72,I75)</f>
        <v>-5296</v>
      </c>
      <c r="J80" s="58">
        <f>SUM(J8,J18,J41,J53,J62,J64,J68,J72,J75)</f>
        <v>-5471</v>
      </c>
      <c r="K80" s="74"/>
    </row>
    <row r="81" spans="1:11" ht="19.5" customHeight="1">
      <c r="A81" s="44" t="s">
        <v>150</v>
      </c>
      <c r="B81" s="29">
        <v>1230</v>
      </c>
      <c r="C81" s="45"/>
      <c r="D81" s="45"/>
      <c r="E81" s="45"/>
      <c r="F81" s="48">
        <f>SUM(G81:J81)</f>
        <v>0</v>
      </c>
      <c r="G81" s="46"/>
      <c r="H81" s="46"/>
      <c r="I81" s="46"/>
      <c r="J81" s="46"/>
      <c r="K81" s="74"/>
    </row>
    <row r="82" spans="1:11" ht="19.5" customHeight="1">
      <c r="A82" s="49" t="s">
        <v>151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9.5" customHeight="1">
      <c r="A83" s="44" t="s">
        <v>152</v>
      </c>
      <c r="B83" s="29">
        <v>1300</v>
      </c>
      <c r="C83" s="47">
        <f>C60</f>
        <v>-377</v>
      </c>
      <c r="D83" s="47">
        <f>D60</f>
        <v>3</v>
      </c>
      <c r="E83" s="47">
        <f>E60</f>
        <v>3</v>
      </c>
      <c r="F83" s="47">
        <f>SUM(G83:J83)</f>
        <v>0</v>
      </c>
      <c r="G83" s="48">
        <f>G60</f>
        <v>27</v>
      </c>
      <c r="H83" s="48">
        <f>H60</f>
        <v>-1</v>
      </c>
      <c r="I83" s="48">
        <f>I60</f>
        <v>-2</v>
      </c>
      <c r="J83" s="48">
        <f>J60</f>
        <v>-24</v>
      </c>
      <c r="K83" s="74"/>
    </row>
    <row r="84" spans="1:11" ht="19.5" customHeight="1">
      <c r="A84" s="44" t="s">
        <v>153</v>
      </c>
      <c r="B84" s="29">
        <v>1301</v>
      </c>
      <c r="C84" s="47">
        <f>C96</f>
        <v>214</v>
      </c>
      <c r="D84" s="47">
        <f>D96</f>
        <v>137</v>
      </c>
      <c r="E84" s="47">
        <f>E96</f>
        <v>137</v>
      </c>
      <c r="F84" s="47">
        <f>SUM(G84:J84)</f>
        <v>144</v>
      </c>
      <c r="G84" s="48">
        <f>G96</f>
        <v>36</v>
      </c>
      <c r="H84" s="48">
        <f>H96</f>
        <v>36</v>
      </c>
      <c r="I84" s="48">
        <f>I96</f>
        <v>36</v>
      </c>
      <c r="J84" s="48">
        <f>J96</f>
        <v>36</v>
      </c>
      <c r="K84" s="74"/>
    </row>
    <row r="85" spans="1:11" ht="19.5" customHeight="1">
      <c r="A85" s="44" t="s">
        <v>154</v>
      </c>
      <c r="B85" s="29">
        <v>1302</v>
      </c>
      <c r="C85" s="47">
        <f>C50</f>
        <v>0</v>
      </c>
      <c r="D85" s="47">
        <f>D50</f>
        <v>0</v>
      </c>
      <c r="E85" s="47">
        <f>E50</f>
        <v>0</v>
      </c>
      <c r="F85" s="48">
        <f>SUM(G85:J85)</f>
        <v>0</v>
      </c>
      <c r="G85" s="48">
        <f>G50</f>
        <v>0</v>
      </c>
      <c r="H85" s="48">
        <f>H50</f>
        <v>0</v>
      </c>
      <c r="I85" s="48">
        <f>I50</f>
        <v>0</v>
      </c>
      <c r="J85" s="48">
        <f>J50</f>
        <v>0</v>
      </c>
      <c r="K85" s="74"/>
    </row>
    <row r="86" spans="1:11" ht="19.5" customHeight="1">
      <c r="A86" s="44" t="s">
        <v>155</v>
      </c>
      <c r="B86" s="29">
        <v>1303</v>
      </c>
      <c r="C86" s="47" t="str">
        <f>C54</f>
        <v>(    )</v>
      </c>
      <c r="D86" s="47" t="str">
        <f>D54</f>
        <v>(    )</v>
      </c>
      <c r="E86" s="47" t="str">
        <f>E54</f>
        <v>(    )</v>
      </c>
      <c r="F86" s="48">
        <f>SUM(G86:J86)</f>
        <v>0</v>
      </c>
      <c r="G86" s="48" t="str">
        <f>G54</f>
        <v>(    )</v>
      </c>
      <c r="H86" s="48" t="str">
        <f>H54</f>
        <v>(    )</v>
      </c>
      <c r="I86" s="48" t="str">
        <f>I54</f>
        <v>(    )</v>
      </c>
      <c r="J86" s="48" t="str">
        <f>J54</f>
        <v>(    )</v>
      </c>
      <c r="K86" s="74"/>
    </row>
    <row r="87" spans="1:11" ht="19.5" customHeight="1">
      <c r="A87" s="44" t="s">
        <v>156</v>
      </c>
      <c r="B87" s="29">
        <v>1304</v>
      </c>
      <c r="C87" s="47">
        <f>C51</f>
        <v>0</v>
      </c>
      <c r="D87" s="47">
        <f>D51</f>
        <v>0</v>
      </c>
      <c r="E87" s="47">
        <f>E51</f>
        <v>0</v>
      </c>
      <c r="F87" s="48">
        <f>SUM(G87:J87)</f>
        <v>0</v>
      </c>
      <c r="G87" s="48">
        <f>G51</f>
        <v>0</v>
      </c>
      <c r="H87" s="48">
        <f>H51</f>
        <v>0</v>
      </c>
      <c r="I87" s="48">
        <f>I51</f>
        <v>0</v>
      </c>
      <c r="J87" s="48">
        <f>J51</f>
        <v>0</v>
      </c>
      <c r="K87" s="74"/>
    </row>
    <row r="88" spans="1:11" ht="19.5" customHeight="1">
      <c r="A88" s="44" t="s">
        <v>157</v>
      </c>
      <c r="B88" s="29">
        <v>1305</v>
      </c>
      <c r="C88" s="47" t="str">
        <f>C55</f>
        <v>(    )</v>
      </c>
      <c r="D88" s="47" t="str">
        <f>D55</f>
        <v>(    )</v>
      </c>
      <c r="E88" s="47" t="str">
        <f>E55</f>
        <v>(    )</v>
      </c>
      <c r="F88" s="48">
        <f>SUM(G88:J88)</f>
        <v>0</v>
      </c>
      <c r="G88" s="48" t="str">
        <f>G55</f>
        <v>(    )</v>
      </c>
      <c r="H88" s="48" t="str">
        <f>H55</f>
        <v>(    )</v>
      </c>
      <c r="I88" s="48" t="str">
        <f>I55</f>
        <v>(    )</v>
      </c>
      <c r="J88" s="48" t="str">
        <f>J55</f>
        <v>(    )</v>
      </c>
      <c r="K88" s="74"/>
    </row>
    <row r="89" spans="1:11" s="3" customFormat="1" ht="19.5" customHeight="1">
      <c r="A89" s="49" t="s">
        <v>158</v>
      </c>
      <c r="B89" s="50">
        <v>1310</v>
      </c>
      <c r="C89" s="76" t="e">
        <f>C83+C84-C85-C86-C87-C88</f>
        <v>#VALUE!</v>
      </c>
      <c r="D89" s="76" t="e">
        <f>D83+D84-D85-D86-D87-D88</f>
        <v>#VALUE!</v>
      </c>
      <c r="E89" s="76" t="e">
        <f>E83+E84-E85-E86-E87-E88</f>
        <v>#VALUE!</v>
      </c>
      <c r="F89" s="76">
        <f>F83+F84-F85-F86-F87-F88</f>
        <v>144</v>
      </c>
      <c r="G89" s="77" t="e">
        <f>G83+G84-G85-G86-G87-G88</f>
        <v>#VALUE!</v>
      </c>
      <c r="H89" s="77" t="e">
        <f>H83+H84-H85-H86-H87-H88</f>
        <v>#VALUE!</v>
      </c>
      <c r="I89" s="77" t="e">
        <f>I83+I84-I85-I86-I87-I88</f>
        <v>#VALUE!</v>
      </c>
      <c r="J89" s="77" t="e">
        <f>J83+J84-J85-J86-J87-J88</f>
        <v>#VALUE!</v>
      </c>
      <c r="K89" s="73"/>
    </row>
    <row r="90" spans="1:11" ht="19.5" customHeight="1">
      <c r="A90" s="49" t="s">
        <v>114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9.5" customHeight="1">
      <c r="A91" s="44" t="s">
        <v>115</v>
      </c>
      <c r="B91" s="29">
        <v>1400</v>
      </c>
      <c r="C91" s="45">
        <v>2787</v>
      </c>
      <c r="D91" s="45">
        <v>2542</v>
      </c>
      <c r="E91" s="45">
        <v>2542</v>
      </c>
      <c r="F91" s="47">
        <f>SUM(G91:J91)</f>
        <v>2401</v>
      </c>
      <c r="G91" s="46">
        <f>SUM(G92:G93)</f>
        <v>649</v>
      </c>
      <c r="H91" s="46">
        <f>SUM(H92:H93)</f>
        <v>563</v>
      </c>
      <c r="I91" s="46">
        <f>SUM(I92:I93)</f>
        <v>556</v>
      </c>
      <c r="J91" s="46">
        <f>SUM(J92:J93)</f>
        <v>633</v>
      </c>
      <c r="K91" s="74"/>
    </row>
    <row r="92" spans="1:11" ht="19.5" customHeight="1">
      <c r="A92" s="44" t="s">
        <v>116</v>
      </c>
      <c r="B92" s="59">
        <v>1401</v>
      </c>
      <c r="C92" s="45">
        <v>779</v>
      </c>
      <c r="D92" s="45">
        <v>1205</v>
      </c>
      <c r="E92" s="45">
        <v>1205</v>
      </c>
      <c r="F92" s="47">
        <f>SUM(G92:J92)</f>
        <v>1252</v>
      </c>
      <c r="G92" s="46">
        <v>314</v>
      </c>
      <c r="H92" s="46">
        <v>316</v>
      </c>
      <c r="I92" s="46">
        <v>314</v>
      </c>
      <c r="J92" s="46">
        <v>308</v>
      </c>
      <c r="K92" s="74"/>
    </row>
    <row r="93" spans="1:11" ht="19.5" customHeight="1">
      <c r="A93" s="44" t="s">
        <v>117</v>
      </c>
      <c r="B93" s="59">
        <v>1402</v>
      </c>
      <c r="C93" s="45">
        <v>1496</v>
      </c>
      <c r="D93" s="45">
        <v>1337</v>
      </c>
      <c r="E93" s="45">
        <v>1337</v>
      </c>
      <c r="F93" s="47">
        <f>SUM(G93:J93)</f>
        <v>1149</v>
      </c>
      <c r="G93" s="46">
        <v>335</v>
      </c>
      <c r="H93" s="46">
        <v>247</v>
      </c>
      <c r="I93" s="46">
        <v>242</v>
      </c>
      <c r="J93" s="46">
        <v>325</v>
      </c>
      <c r="K93" s="74"/>
    </row>
    <row r="94" spans="1:11" ht="19.5" customHeight="1">
      <c r="A94" s="44" t="s">
        <v>64</v>
      </c>
      <c r="B94" s="59">
        <v>1410</v>
      </c>
      <c r="C94" s="45">
        <v>10207</v>
      </c>
      <c r="D94" s="45">
        <v>13540</v>
      </c>
      <c r="E94" s="45">
        <v>13540</v>
      </c>
      <c r="F94" s="47">
        <f>SUM(G94:J94)</f>
        <v>14586</v>
      </c>
      <c r="G94" s="46">
        <v>3459</v>
      </c>
      <c r="H94" s="46">
        <v>3599</v>
      </c>
      <c r="I94" s="46">
        <v>3723</v>
      </c>
      <c r="J94" s="46">
        <v>3805</v>
      </c>
      <c r="K94" s="74"/>
    </row>
    <row r="95" spans="1:11" ht="19.5" customHeight="1">
      <c r="A95" s="44" t="s">
        <v>65</v>
      </c>
      <c r="B95" s="59">
        <v>1420</v>
      </c>
      <c r="C95" s="45">
        <v>2110</v>
      </c>
      <c r="D95" s="45">
        <v>2834</v>
      </c>
      <c r="E95" s="45">
        <v>2834</v>
      </c>
      <c r="F95" s="47">
        <f>SUM(G95:J95)</f>
        <v>3209</v>
      </c>
      <c r="G95" s="46">
        <v>760</v>
      </c>
      <c r="H95" s="46">
        <v>792</v>
      </c>
      <c r="I95" s="46">
        <v>819</v>
      </c>
      <c r="J95" s="46">
        <v>838</v>
      </c>
      <c r="K95" s="74"/>
    </row>
    <row r="96" spans="1:11" ht="19.5" customHeight="1">
      <c r="A96" s="44" t="s">
        <v>118</v>
      </c>
      <c r="B96" s="59">
        <v>1430</v>
      </c>
      <c r="C96" s="45">
        <v>214</v>
      </c>
      <c r="D96" s="45">
        <v>137</v>
      </c>
      <c r="E96" s="45">
        <v>137</v>
      </c>
      <c r="F96" s="47">
        <f>SUM(G96:J96)</f>
        <v>144</v>
      </c>
      <c r="G96" s="46">
        <v>36</v>
      </c>
      <c r="H96" s="46">
        <v>36</v>
      </c>
      <c r="I96" s="46">
        <v>36</v>
      </c>
      <c r="J96" s="46">
        <v>36</v>
      </c>
      <c r="K96" s="74"/>
    </row>
    <row r="97" spans="1:11" ht="19.5" customHeight="1">
      <c r="A97" s="44" t="s">
        <v>96</v>
      </c>
      <c r="B97" s="59">
        <v>1440</v>
      </c>
      <c r="C97" s="45">
        <v>614</v>
      </c>
      <c r="D97" s="45">
        <v>368</v>
      </c>
      <c r="E97" s="45">
        <v>368</v>
      </c>
      <c r="F97" s="47">
        <f>SUM(G97:J97)</f>
        <v>555</v>
      </c>
      <c r="G97" s="46">
        <v>138</v>
      </c>
      <c r="H97" s="46">
        <v>138</v>
      </c>
      <c r="I97" s="46">
        <v>141</v>
      </c>
      <c r="J97" s="46">
        <v>138</v>
      </c>
      <c r="K97" s="74"/>
    </row>
    <row r="98" spans="1:11" s="3" customFormat="1" ht="19.5" customHeight="1">
      <c r="A98" s="49" t="s">
        <v>119</v>
      </c>
      <c r="B98" s="60">
        <v>1450</v>
      </c>
      <c r="C98" s="62">
        <f>SUM(C91,C94:C97)</f>
        <v>15932</v>
      </c>
      <c r="D98" s="62">
        <f>SUM(D91,D94:D97)</f>
        <v>19421</v>
      </c>
      <c r="E98" s="62">
        <f>SUM(E91,E94:E97)</f>
        <v>19421</v>
      </c>
      <c r="F98" s="62">
        <f>SUM(G98:J98)</f>
        <v>20895</v>
      </c>
      <c r="G98" s="61">
        <f>SUM(G91,G94:G97)</f>
        <v>5042</v>
      </c>
      <c r="H98" s="61">
        <f>SUM(H91,H94:H97)</f>
        <v>5128</v>
      </c>
      <c r="I98" s="61">
        <f>SUM(I91,I94:I97)</f>
        <v>5275</v>
      </c>
      <c r="J98" s="61">
        <f>SUM(J91,J94:J97)</f>
        <v>5450</v>
      </c>
      <c r="K98" s="73"/>
    </row>
    <row r="99" spans="1:11" s="3" customFormat="1" ht="19.5" customHeight="1">
      <c r="A99" s="68"/>
      <c r="B99" s="78"/>
      <c r="C99" s="79"/>
      <c r="D99" s="79"/>
      <c r="E99" s="79"/>
      <c r="F99" s="79"/>
      <c r="G99" s="79"/>
      <c r="H99" s="79"/>
      <c r="I99" s="79"/>
      <c r="J99" s="79"/>
      <c r="K99" s="80"/>
    </row>
    <row r="100" spans="1:10" ht="16.5" customHeight="1">
      <c r="A100" s="7"/>
      <c r="C100" s="66"/>
      <c r="D100" s="81"/>
      <c r="E100" s="81"/>
      <c r="F100" s="81"/>
      <c r="G100" s="81"/>
      <c r="H100" s="81"/>
      <c r="I100" s="81"/>
      <c r="J100" s="81"/>
    </row>
    <row r="101" spans="1:7" ht="19.5" customHeight="1">
      <c r="A101" s="68" t="s">
        <v>159</v>
      </c>
      <c r="C101" s="82" t="s">
        <v>43</v>
      </c>
      <c r="D101" s="82"/>
      <c r="E101" s="82"/>
      <c r="F101" s="82"/>
      <c r="G101" s="67"/>
    </row>
    <row r="102" spans="1:10" s="15" customFormat="1" ht="19.5" customHeight="1">
      <c r="A102" s="5" t="s">
        <v>160</v>
      </c>
      <c r="B102" s="1"/>
      <c r="C102" s="5" t="s">
        <v>161</v>
      </c>
      <c r="D102" s="5"/>
      <c r="E102" s="5"/>
      <c r="F102" s="5"/>
      <c r="G102" s="9"/>
      <c r="H102" s="2" t="s">
        <v>121</v>
      </c>
      <c r="I102" s="2"/>
      <c r="J102" s="2"/>
    </row>
    <row r="103" spans="1:10" ht="19.5" customHeight="1">
      <c r="A103" s="7"/>
      <c r="C103" s="66"/>
      <c r="D103" s="81"/>
      <c r="E103" s="81"/>
      <c r="F103" s="81"/>
      <c r="G103" s="81"/>
      <c r="H103" s="81"/>
      <c r="I103" s="81"/>
      <c r="J103" s="81"/>
    </row>
    <row r="104" spans="1:10" ht="12.75">
      <c r="A104" s="7"/>
      <c r="C104" s="66"/>
      <c r="D104" s="81"/>
      <c r="E104" s="81"/>
      <c r="F104" s="81"/>
      <c r="G104" s="81"/>
      <c r="H104" s="81"/>
      <c r="I104" s="81"/>
      <c r="J104" s="81"/>
    </row>
    <row r="105" spans="1:10" ht="12.75">
      <c r="A105" s="7"/>
      <c r="C105" s="66"/>
      <c r="D105" s="81"/>
      <c r="E105" s="81"/>
      <c r="F105" s="81"/>
      <c r="G105" s="81"/>
      <c r="H105" s="81"/>
      <c r="I105" s="81"/>
      <c r="J105" s="81"/>
    </row>
    <row r="106" spans="1:10" ht="12.75">
      <c r="A106" s="7"/>
      <c r="C106" s="66"/>
      <c r="D106" s="81"/>
      <c r="E106" s="81"/>
      <c r="F106" s="81"/>
      <c r="G106" s="81"/>
      <c r="H106" s="81"/>
      <c r="I106" s="81"/>
      <c r="J106" s="81"/>
    </row>
    <row r="107" spans="1:10" ht="12.75">
      <c r="A107" s="7"/>
      <c r="C107" s="66"/>
      <c r="D107" s="81"/>
      <c r="E107" s="81"/>
      <c r="F107" s="81"/>
      <c r="G107" s="81"/>
      <c r="H107" s="81"/>
      <c r="I107" s="81"/>
      <c r="J107" s="81"/>
    </row>
    <row r="108" spans="1:10" ht="12.75">
      <c r="A108" s="7"/>
      <c r="C108" s="66"/>
      <c r="D108" s="81"/>
      <c r="E108" s="81"/>
      <c r="F108" s="81"/>
      <c r="G108" s="81"/>
      <c r="H108" s="81"/>
      <c r="I108" s="81"/>
      <c r="J108" s="81"/>
    </row>
    <row r="109" spans="1:10" ht="12.75">
      <c r="A109" s="7"/>
      <c r="C109" s="66"/>
      <c r="D109" s="81"/>
      <c r="E109" s="81"/>
      <c r="F109" s="81"/>
      <c r="G109" s="81"/>
      <c r="H109" s="81"/>
      <c r="I109" s="81"/>
      <c r="J109" s="81"/>
    </row>
    <row r="110" spans="1:10" ht="12.75">
      <c r="A110" s="7"/>
      <c r="C110" s="66"/>
      <c r="D110" s="81"/>
      <c r="E110" s="81"/>
      <c r="F110" s="81"/>
      <c r="G110" s="81"/>
      <c r="H110" s="81"/>
      <c r="I110" s="81"/>
      <c r="J110" s="81"/>
    </row>
    <row r="111" spans="1:10" ht="12.75">
      <c r="A111" s="7"/>
      <c r="C111" s="66"/>
      <c r="D111" s="81"/>
      <c r="E111" s="81"/>
      <c r="F111" s="81"/>
      <c r="G111" s="81"/>
      <c r="H111" s="81"/>
      <c r="I111" s="81"/>
      <c r="J111" s="81"/>
    </row>
    <row r="112" spans="1:10" ht="12.75">
      <c r="A112" s="7"/>
      <c r="C112" s="66"/>
      <c r="D112" s="81"/>
      <c r="E112" s="81"/>
      <c r="F112" s="81"/>
      <c r="G112" s="81"/>
      <c r="H112" s="81"/>
      <c r="I112" s="81"/>
      <c r="J112" s="81"/>
    </row>
    <row r="113" spans="1:10" ht="12.75">
      <c r="A113" s="7"/>
      <c r="C113" s="66"/>
      <c r="D113" s="81"/>
      <c r="E113" s="81"/>
      <c r="F113" s="81"/>
      <c r="G113" s="81"/>
      <c r="H113" s="81"/>
      <c r="I113" s="81"/>
      <c r="J113" s="81"/>
    </row>
    <row r="114" spans="1:10" ht="12.75">
      <c r="A114" s="7"/>
      <c r="C114" s="66"/>
      <c r="D114" s="81"/>
      <c r="E114" s="81"/>
      <c r="F114" s="81"/>
      <c r="G114" s="81"/>
      <c r="H114" s="81"/>
      <c r="I114" s="81"/>
      <c r="J114" s="81"/>
    </row>
    <row r="115" spans="1:10" ht="12.75">
      <c r="A115" s="7"/>
      <c r="C115" s="66"/>
      <c r="D115" s="81"/>
      <c r="E115" s="81"/>
      <c r="F115" s="81"/>
      <c r="G115" s="81"/>
      <c r="H115" s="81"/>
      <c r="I115" s="81"/>
      <c r="J115" s="81"/>
    </row>
    <row r="116" spans="1:10" ht="12.75">
      <c r="A116" s="7"/>
      <c r="C116" s="66"/>
      <c r="D116" s="81"/>
      <c r="E116" s="81"/>
      <c r="F116" s="81"/>
      <c r="G116" s="81"/>
      <c r="H116" s="81"/>
      <c r="I116" s="81"/>
      <c r="J116" s="81"/>
    </row>
    <row r="117" spans="1:10" ht="12.75">
      <c r="A117" s="7"/>
      <c r="C117" s="66"/>
      <c r="D117" s="81"/>
      <c r="E117" s="81"/>
      <c r="F117" s="81"/>
      <c r="G117" s="81"/>
      <c r="H117" s="81"/>
      <c r="I117" s="81"/>
      <c r="J117" s="81"/>
    </row>
    <row r="118" spans="1:10" ht="12.75">
      <c r="A118" s="7"/>
      <c r="C118" s="66"/>
      <c r="D118" s="81"/>
      <c r="E118" s="81"/>
      <c r="F118" s="81"/>
      <c r="G118" s="81"/>
      <c r="H118" s="81"/>
      <c r="I118" s="81"/>
      <c r="J118" s="81"/>
    </row>
    <row r="119" spans="1:10" ht="12.75">
      <c r="A119" s="7"/>
      <c r="C119" s="66"/>
      <c r="D119" s="81"/>
      <c r="E119" s="81"/>
      <c r="F119" s="81"/>
      <c r="G119" s="81"/>
      <c r="H119" s="81"/>
      <c r="I119" s="81"/>
      <c r="J119" s="81"/>
    </row>
    <row r="120" spans="1:10" ht="12.75">
      <c r="A120" s="7"/>
      <c r="C120" s="66"/>
      <c r="D120" s="81"/>
      <c r="E120" s="81"/>
      <c r="F120" s="81"/>
      <c r="G120" s="81"/>
      <c r="H120" s="81"/>
      <c r="I120" s="81"/>
      <c r="J120" s="81"/>
    </row>
    <row r="121" spans="1:10" ht="12.75">
      <c r="A121" s="7"/>
      <c r="C121" s="66"/>
      <c r="D121" s="81"/>
      <c r="E121" s="81"/>
      <c r="F121" s="81"/>
      <c r="G121" s="81"/>
      <c r="H121" s="81"/>
      <c r="I121" s="81"/>
      <c r="J121" s="81"/>
    </row>
    <row r="122" spans="1:10" ht="12.75">
      <c r="A122" s="7"/>
      <c r="C122" s="66"/>
      <c r="D122" s="81"/>
      <c r="E122" s="81"/>
      <c r="F122" s="81"/>
      <c r="G122" s="81"/>
      <c r="H122" s="81"/>
      <c r="I122" s="81"/>
      <c r="J122" s="81"/>
    </row>
    <row r="123" spans="1:10" ht="12.75">
      <c r="A123" s="7"/>
      <c r="C123" s="66"/>
      <c r="D123" s="81"/>
      <c r="E123" s="81"/>
      <c r="F123" s="81"/>
      <c r="G123" s="81"/>
      <c r="H123" s="81"/>
      <c r="I123" s="81"/>
      <c r="J123" s="81"/>
    </row>
    <row r="124" spans="1:10" ht="12.75">
      <c r="A124" s="7"/>
      <c r="C124" s="66"/>
      <c r="D124" s="81"/>
      <c r="E124" s="81"/>
      <c r="F124" s="81"/>
      <c r="G124" s="81"/>
      <c r="H124" s="81"/>
      <c r="I124" s="81"/>
      <c r="J124" s="81"/>
    </row>
    <row r="125" spans="1:10" ht="12.75">
      <c r="A125" s="7"/>
      <c r="C125" s="66"/>
      <c r="D125" s="81"/>
      <c r="E125" s="81"/>
      <c r="F125" s="81"/>
      <c r="G125" s="81"/>
      <c r="H125" s="81"/>
      <c r="I125" s="81"/>
      <c r="J125" s="81"/>
    </row>
    <row r="126" spans="1:10" ht="12.75">
      <c r="A126" s="7"/>
      <c r="C126" s="66"/>
      <c r="D126" s="81"/>
      <c r="E126" s="81"/>
      <c r="F126" s="81"/>
      <c r="G126" s="81"/>
      <c r="H126" s="81"/>
      <c r="I126" s="81"/>
      <c r="J126" s="81"/>
    </row>
    <row r="127" spans="1:10" ht="12.75">
      <c r="A127" s="7"/>
      <c r="C127" s="66"/>
      <c r="D127" s="81"/>
      <c r="E127" s="81"/>
      <c r="F127" s="81"/>
      <c r="G127" s="81"/>
      <c r="H127" s="81"/>
      <c r="I127" s="81"/>
      <c r="J127" s="81"/>
    </row>
    <row r="128" spans="1:10" ht="12.75">
      <c r="A128" s="7"/>
      <c r="C128" s="66"/>
      <c r="D128" s="81"/>
      <c r="E128" s="81"/>
      <c r="F128" s="81"/>
      <c r="G128" s="81"/>
      <c r="H128" s="81"/>
      <c r="I128" s="81"/>
      <c r="J128" s="81"/>
    </row>
    <row r="129" spans="1:10" ht="12.75">
      <c r="A129" s="7"/>
      <c r="C129" s="66"/>
      <c r="D129" s="81"/>
      <c r="E129" s="81"/>
      <c r="F129" s="81"/>
      <c r="G129" s="81"/>
      <c r="H129" s="81"/>
      <c r="I129" s="81"/>
      <c r="J129" s="81"/>
    </row>
    <row r="130" spans="1:10" ht="12.75">
      <c r="A130" s="7"/>
      <c r="C130" s="66"/>
      <c r="D130" s="81"/>
      <c r="E130" s="81"/>
      <c r="F130" s="81"/>
      <c r="G130" s="81"/>
      <c r="H130" s="81"/>
      <c r="I130" s="81"/>
      <c r="J130" s="81"/>
    </row>
    <row r="131" spans="1:10" ht="12.75">
      <c r="A131" s="7"/>
      <c r="C131" s="66"/>
      <c r="D131" s="81"/>
      <c r="E131" s="81"/>
      <c r="F131" s="81"/>
      <c r="G131" s="81"/>
      <c r="H131" s="81"/>
      <c r="I131" s="81"/>
      <c r="J131" s="81"/>
    </row>
    <row r="132" spans="1:10" ht="12.75">
      <c r="A132" s="7"/>
      <c r="C132" s="66"/>
      <c r="D132" s="81"/>
      <c r="E132" s="81"/>
      <c r="F132" s="81"/>
      <c r="G132" s="81"/>
      <c r="H132" s="81"/>
      <c r="I132" s="81"/>
      <c r="J132" s="81"/>
    </row>
    <row r="133" spans="1:10" ht="12.75">
      <c r="A133" s="7"/>
      <c r="C133" s="66"/>
      <c r="D133" s="81"/>
      <c r="E133" s="81"/>
      <c r="F133" s="81"/>
      <c r="G133" s="81"/>
      <c r="H133" s="81"/>
      <c r="I133" s="81"/>
      <c r="J133" s="81"/>
    </row>
    <row r="134" spans="1:10" ht="12.75">
      <c r="A134" s="7"/>
      <c r="C134" s="66"/>
      <c r="D134" s="81"/>
      <c r="E134" s="81"/>
      <c r="F134" s="81"/>
      <c r="G134" s="81"/>
      <c r="H134" s="81"/>
      <c r="I134" s="81"/>
      <c r="J134" s="81"/>
    </row>
    <row r="135" spans="1:10" ht="12.75">
      <c r="A135" s="7"/>
      <c r="C135" s="66"/>
      <c r="D135" s="81"/>
      <c r="E135" s="81"/>
      <c r="F135" s="81"/>
      <c r="G135" s="81"/>
      <c r="H135" s="81"/>
      <c r="I135" s="81"/>
      <c r="J135" s="81"/>
    </row>
    <row r="136" spans="1:10" ht="12.75">
      <c r="A136" s="7"/>
      <c r="C136" s="66"/>
      <c r="D136" s="81"/>
      <c r="E136" s="81"/>
      <c r="F136" s="81"/>
      <c r="G136" s="81"/>
      <c r="H136" s="81"/>
      <c r="I136" s="81"/>
      <c r="J136" s="81"/>
    </row>
    <row r="137" spans="1:10" ht="12.75">
      <c r="A137" s="7"/>
      <c r="C137" s="66"/>
      <c r="D137" s="81"/>
      <c r="E137" s="81"/>
      <c r="F137" s="81"/>
      <c r="G137" s="81"/>
      <c r="H137" s="81"/>
      <c r="I137" s="81"/>
      <c r="J137" s="81"/>
    </row>
    <row r="138" spans="1:10" ht="12.75">
      <c r="A138" s="7"/>
      <c r="C138" s="66"/>
      <c r="D138" s="81"/>
      <c r="E138" s="81"/>
      <c r="F138" s="81"/>
      <c r="G138" s="81"/>
      <c r="H138" s="81"/>
      <c r="I138" s="81"/>
      <c r="J138" s="81"/>
    </row>
    <row r="139" spans="1:10" ht="12.75">
      <c r="A139" s="7"/>
      <c r="C139" s="66"/>
      <c r="D139" s="81"/>
      <c r="E139" s="81"/>
      <c r="F139" s="81"/>
      <c r="G139" s="81"/>
      <c r="H139" s="81"/>
      <c r="I139" s="81"/>
      <c r="J139" s="81"/>
    </row>
    <row r="140" spans="1:10" ht="12.75">
      <c r="A140" s="7"/>
      <c r="C140" s="66"/>
      <c r="D140" s="81"/>
      <c r="E140" s="81"/>
      <c r="F140" s="81"/>
      <c r="G140" s="81"/>
      <c r="H140" s="81"/>
      <c r="I140" s="81"/>
      <c r="J140" s="81"/>
    </row>
    <row r="141" spans="1:10" ht="12.75">
      <c r="A141" s="7"/>
      <c r="C141" s="66"/>
      <c r="D141" s="81"/>
      <c r="E141" s="81"/>
      <c r="F141" s="81"/>
      <c r="G141" s="81"/>
      <c r="H141" s="81"/>
      <c r="I141" s="81"/>
      <c r="J141" s="81"/>
    </row>
    <row r="142" spans="1:10" ht="12.75">
      <c r="A142" s="7"/>
      <c r="C142" s="66"/>
      <c r="D142" s="81"/>
      <c r="E142" s="81"/>
      <c r="F142" s="81"/>
      <c r="G142" s="81"/>
      <c r="H142" s="81"/>
      <c r="I142" s="81"/>
      <c r="J142" s="81"/>
    </row>
    <row r="143" spans="1:10" ht="12.75">
      <c r="A143" s="7"/>
      <c r="C143" s="66"/>
      <c r="D143" s="81"/>
      <c r="E143" s="81"/>
      <c r="F143" s="81"/>
      <c r="G143" s="81"/>
      <c r="H143" s="81"/>
      <c r="I143" s="81"/>
      <c r="J143" s="81"/>
    </row>
    <row r="144" spans="1:10" ht="12.75">
      <c r="A144" s="7"/>
      <c r="C144" s="66"/>
      <c r="D144" s="81"/>
      <c r="E144" s="81"/>
      <c r="F144" s="81"/>
      <c r="G144" s="81"/>
      <c r="H144" s="81"/>
      <c r="I144" s="81"/>
      <c r="J144" s="81"/>
    </row>
    <row r="145" spans="1:10" ht="12.75">
      <c r="A145" s="7"/>
      <c r="C145" s="66"/>
      <c r="D145" s="81"/>
      <c r="E145" s="81"/>
      <c r="F145" s="81"/>
      <c r="G145" s="81"/>
      <c r="H145" s="81"/>
      <c r="I145" s="81"/>
      <c r="J145" s="81"/>
    </row>
    <row r="146" spans="1:10" ht="12.75">
      <c r="A146" s="7"/>
      <c r="C146" s="66"/>
      <c r="D146" s="81"/>
      <c r="E146" s="81"/>
      <c r="F146" s="81"/>
      <c r="G146" s="81"/>
      <c r="H146" s="81"/>
      <c r="I146" s="81"/>
      <c r="J146" s="81"/>
    </row>
    <row r="147" spans="1:10" ht="12.75">
      <c r="A147" s="7"/>
      <c r="C147" s="66"/>
      <c r="D147" s="81"/>
      <c r="E147" s="81"/>
      <c r="F147" s="81"/>
      <c r="G147" s="81"/>
      <c r="H147" s="81"/>
      <c r="I147" s="81"/>
      <c r="J147" s="81"/>
    </row>
    <row r="148" spans="1:10" ht="12.75">
      <c r="A148" s="7"/>
      <c r="C148" s="66"/>
      <c r="D148" s="81"/>
      <c r="E148" s="81"/>
      <c r="F148" s="81"/>
      <c r="G148" s="81"/>
      <c r="H148" s="81"/>
      <c r="I148" s="81"/>
      <c r="J148" s="81"/>
    </row>
    <row r="149" spans="1:10" ht="12.75">
      <c r="A149" s="7"/>
      <c r="C149" s="66"/>
      <c r="D149" s="81"/>
      <c r="E149" s="81"/>
      <c r="F149" s="81"/>
      <c r="G149" s="81"/>
      <c r="H149" s="81"/>
      <c r="I149" s="81"/>
      <c r="J149" s="81"/>
    </row>
    <row r="150" spans="1:10" ht="12.75">
      <c r="A150" s="7"/>
      <c r="C150" s="66"/>
      <c r="D150" s="81"/>
      <c r="E150" s="81"/>
      <c r="F150" s="81"/>
      <c r="G150" s="81"/>
      <c r="H150" s="81"/>
      <c r="I150" s="81"/>
      <c r="J150" s="81"/>
    </row>
    <row r="151" spans="1:10" ht="12.75">
      <c r="A151" s="7"/>
      <c r="C151" s="66"/>
      <c r="D151" s="81"/>
      <c r="E151" s="81"/>
      <c r="F151" s="81"/>
      <c r="G151" s="81"/>
      <c r="H151" s="81"/>
      <c r="I151" s="81"/>
      <c r="J151" s="81"/>
    </row>
    <row r="152" spans="1:10" ht="12.75">
      <c r="A152" s="7"/>
      <c r="C152" s="66"/>
      <c r="D152" s="81"/>
      <c r="E152" s="81"/>
      <c r="F152" s="81"/>
      <c r="G152" s="81"/>
      <c r="H152" s="81"/>
      <c r="I152" s="81"/>
      <c r="J152" s="81"/>
    </row>
    <row r="153" spans="1:10" ht="12.75">
      <c r="A153" s="7"/>
      <c r="C153" s="66"/>
      <c r="D153" s="81"/>
      <c r="E153" s="81"/>
      <c r="F153" s="81"/>
      <c r="G153" s="81"/>
      <c r="H153" s="81"/>
      <c r="I153" s="81"/>
      <c r="J153" s="81"/>
    </row>
    <row r="154" spans="1:10" ht="12.75">
      <c r="A154" s="7"/>
      <c r="C154" s="66"/>
      <c r="D154" s="81"/>
      <c r="E154" s="81"/>
      <c r="F154" s="81"/>
      <c r="G154" s="81"/>
      <c r="H154" s="81"/>
      <c r="I154" s="81"/>
      <c r="J154" s="81"/>
    </row>
    <row r="155" spans="1:10" ht="12.75">
      <c r="A155" s="7"/>
      <c r="C155" s="66"/>
      <c r="D155" s="81"/>
      <c r="E155" s="81"/>
      <c r="F155" s="81"/>
      <c r="G155" s="81"/>
      <c r="H155" s="81"/>
      <c r="I155" s="81"/>
      <c r="J155" s="81"/>
    </row>
    <row r="156" spans="1:10" ht="12.75">
      <c r="A156" s="7"/>
      <c r="C156" s="66"/>
      <c r="D156" s="81"/>
      <c r="E156" s="81"/>
      <c r="F156" s="81"/>
      <c r="G156" s="81"/>
      <c r="H156" s="81"/>
      <c r="I156" s="81"/>
      <c r="J156" s="81"/>
    </row>
    <row r="157" spans="1:10" ht="12.75">
      <c r="A157" s="7"/>
      <c r="C157" s="66"/>
      <c r="D157" s="81"/>
      <c r="E157" s="81"/>
      <c r="F157" s="81"/>
      <c r="G157" s="81"/>
      <c r="H157" s="81"/>
      <c r="I157" s="81"/>
      <c r="J157" s="81"/>
    </row>
    <row r="158" spans="1:10" ht="12.75">
      <c r="A158" s="7"/>
      <c r="C158" s="66"/>
      <c r="D158" s="81"/>
      <c r="E158" s="81"/>
      <c r="F158" s="81"/>
      <c r="G158" s="81"/>
      <c r="H158" s="81"/>
      <c r="I158" s="81"/>
      <c r="J158" s="81"/>
    </row>
    <row r="159" spans="1:10" ht="12.75">
      <c r="A159" s="7"/>
      <c r="C159" s="66"/>
      <c r="D159" s="81"/>
      <c r="E159" s="81"/>
      <c r="F159" s="81"/>
      <c r="G159" s="81"/>
      <c r="H159" s="81"/>
      <c r="I159" s="81"/>
      <c r="J159" s="81"/>
    </row>
    <row r="160" spans="1:10" ht="12.75">
      <c r="A160" s="7"/>
      <c r="C160" s="66"/>
      <c r="D160" s="81"/>
      <c r="E160" s="81"/>
      <c r="F160" s="81"/>
      <c r="G160" s="81"/>
      <c r="H160" s="81"/>
      <c r="I160" s="81"/>
      <c r="J160" s="81"/>
    </row>
    <row r="161" ht="12.75">
      <c r="A161" s="70"/>
    </row>
    <row r="162" ht="12.75">
      <c r="A162" s="70"/>
    </row>
    <row r="163" ht="12.75">
      <c r="A163" s="70"/>
    </row>
    <row r="164" ht="12.75">
      <c r="A164" s="70"/>
    </row>
    <row r="165" ht="12.75">
      <c r="A165" s="70"/>
    </row>
    <row r="166" ht="12.75">
      <c r="A166" s="70"/>
    </row>
    <row r="167" ht="12.75">
      <c r="A167" s="70"/>
    </row>
    <row r="168" ht="12.75">
      <c r="A168" s="70"/>
    </row>
    <row r="169" ht="12.75">
      <c r="A169" s="70"/>
    </row>
    <row r="170" ht="12.75">
      <c r="A170" s="70"/>
    </row>
    <row r="171" ht="12.75">
      <c r="A171" s="70"/>
    </row>
    <row r="172" ht="12.75">
      <c r="A172" s="70"/>
    </row>
    <row r="173" ht="12.75">
      <c r="A173" s="70"/>
    </row>
    <row r="174" ht="12.75">
      <c r="A174" s="70"/>
    </row>
    <row r="175" ht="12.75">
      <c r="A175" s="70"/>
    </row>
    <row r="176" ht="12.75">
      <c r="A176" s="70"/>
    </row>
    <row r="177" ht="12.75">
      <c r="A177" s="70"/>
    </row>
    <row r="178" ht="12.75">
      <c r="A178" s="70"/>
    </row>
    <row r="179" ht="12.75">
      <c r="A179" s="70"/>
    </row>
    <row r="180" ht="12.75">
      <c r="A180" s="70"/>
    </row>
    <row r="181" ht="12.75">
      <c r="A181" s="70"/>
    </row>
    <row r="182" ht="12.75">
      <c r="A182" s="70"/>
    </row>
    <row r="183" ht="12.75">
      <c r="A183" s="70"/>
    </row>
    <row r="184" ht="12.75">
      <c r="A184" s="70"/>
    </row>
    <row r="185" ht="12.75">
      <c r="A185" s="70"/>
    </row>
    <row r="186" ht="12.75">
      <c r="A186" s="70"/>
    </row>
    <row r="187" ht="12.75">
      <c r="A187" s="70"/>
    </row>
    <row r="188" ht="12.75">
      <c r="A188" s="70"/>
    </row>
    <row r="189" ht="12.75">
      <c r="A189" s="70"/>
    </row>
    <row r="190" ht="12.75">
      <c r="A190" s="70"/>
    </row>
    <row r="191" ht="12.75">
      <c r="A191" s="70"/>
    </row>
    <row r="192" ht="12.75">
      <c r="A192" s="70"/>
    </row>
    <row r="193" ht="12.75">
      <c r="A193" s="70"/>
    </row>
    <row r="194" ht="12.75">
      <c r="A194" s="70"/>
    </row>
    <row r="195" ht="12.75">
      <c r="A195" s="70"/>
    </row>
    <row r="196" ht="12.75">
      <c r="A196" s="70"/>
    </row>
    <row r="197" ht="12.75">
      <c r="A197" s="70"/>
    </row>
    <row r="198" ht="12.75">
      <c r="A198" s="70"/>
    </row>
    <row r="199" ht="12.75">
      <c r="A199" s="70"/>
    </row>
    <row r="200" ht="12.75">
      <c r="A200" s="70"/>
    </row>
    <row r="201" ht="12.75">
      <c r="A201" s="70"/>
    </row>
    <row r="202" ht="12.75">
      <c r="A202" s="70"/>
    </row>
    <row r="203" ht="12.75">
      <c r="A203" s="70"/>
    </row>
    <row r="204" ht="12.75">
      <c r="A204" s="70"/>
    </row>
    <row r="205" ht="12.75">
      <c r="A205" s="70"/>
    </row>
    <row r="206" ht="12.75">
      <c r="A206" s="70"/>
    </row>
    <row r="207" ht="12.75">
      <c r="A207" s="70"/>
    </row>
    <row r="208" ht="12.75">
      <c r="A208" s="70"/>
    </row>
    <row r="209" ht="12.75">
      <c r="A209" s="70"/>
    </row>
    <row r="210" ht="12.75">
      <c r="A210" s="70"/>
    </row>
    <row r="211" ht="12.75">
      <c r="A211" s="70"/>
    </row>
    <row r="212" ht="12.75">
      <c r="A212" s="70"/>
    </row>
    <row r="213" ht="12.75">
      <c r="A213" s="70"/>
    </row>
    <row r="214" ht="12.75">
      <c r="A214" s="70"/>
    </row>
    <row r="215" ht="12.75">
      <c r="A215" s="70"/>
    </row>
    <row r="216" ht="12.75">
      <c r="A216" s="70"/>
    </row>
    <row r="217" ht="12.75">
      <c r="A217" s="70"/>
    </row>
    <row r="218" ht="12.75">
      <c r="A218" s="70"/>
    </row>
    <row r="219" ht="12.75">
      <c r="A219" s="70"/>
    </row>
    <row r="220" ht="12.75">
      <c r="A220" s="70"/>
    </row>
    <row r="221" ht="12.75">
      <c r="A221" s="70"/>
    </row>
    <row r="222" ht="12.75">
      <c r="A222" s="70"/>
    </row>
    <row r="223" ht="12.75">
      <c r="A223" s="70"/>
    </row>
    <row r="224" ht="12.75">
      <c r="A224" s="70"/>
    </row>
    <row r="225" ht="12.75">
      <c r="A225" s="70"/>
    </row>
    <row r="226" ht="12.75">
      <c r="A226" s="70"/>
    </row>
    <row r="227" ht="12.75">
      <c r="A227" s="70"/>
    </row>
    <row r="228" ht="12.75">
      <c r="A228" s="70"/>
    </row>
    <row r="229" ht="12.75">
      <c r="A229" s="70"/>
    </row>
    <row r="230" ht="12.75">
      <c r="A230" s="70"/>
    </row>
  </sheetData>
  <sheetProtection selectLockedCells="1" selectUnlockedCells="1"/>
  <mergeCells count="16">
    <mergeCell ref="A1:K1"/>
    <mergeCell ref="A3:A4"/>
    <mergeCell ref="B3:B4"/>
    <mergeCell ref="C3:C4"/>
    <mergeCell ref="D3:D4"/>
    <mergeCell ref="E3:E4"/>
    <mergeCell ref="F3:F4"/>
    <mergeCell ref="G3:J3"/>
    <mergeCell ref="K3:K4"/>
    <mergeCell ref="A6:K6"/>
    <mergeCell ref="A82:K82"/>
    <mergeCell ref="A90:K90"/>
    <mergeCell ref="C101:F101"/>
    <mergeCell ref="H101:J101"/>
    <mergeCell ref="C102:F102"/>
    <mergeCell ref="H102:J102"/>
  </mergeCells>
  <printOptions/>
  <pageMargins left="0.9840277777777777" right="0.5902777777777778" top="0.7875" bottom="0.7875" header="0.5118055555555555" footer="0.5118055555555555"/>
  <pageSetup horizontalDpi="300" verticalDpi="300" orientation="landscape" paperSize="9" scale="41"/>
  <headerFooter alignWithMargins="0">
    <oddHeader>&amp;C&amp;"Times New Roman,Обычный"&amp;14 &amp;R&amp;"Times New Roman,Обычный"&amp;14Продовження додатка 1
Таблиця 1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57"/>
  <sheetViews>
    <sheetView zoomScale="80" zoomScaleNormal="80" zoomScaleSheetLayoutView="50" workbookViewId="0" topLeftCell="A1">
      <selection activeCell="F15" sqref="F15"/>
    </sheetView>
  </sheetViews>
  <sheetFormatPr defaultColWidth="9.00390625" defaultRowHeight="12.75"/>
  <cols>
    <col min="1" max="1" width="84.875" style="83" customWidth="1"/>
    <col min="2" max="2" width="15.375" style="84" customWidth="1"/>
    <col min="3" max="4" width="15.875" style="84" customWidth="1"/>
    <col min="5" max="5" width="0.12890625" style="84" customWidth="1"/>
    <col min="6" max="10" width="15.875" style="83" customWidth="1"/>
    <col min="11" max="11" width="10.00390625" style="83" customWidth="1"/>
    <col min="12" max="12" width="9.50390625" style="83" customWidth="1"/>
    <col min="13" max="255" width="9.125" style="83" customWidth="1"/>
    <col min="256" max="16384" width="77.875" style="83" customWidth="1"/>
  </cols>
  <sheetData>
    <row r="1" spans="1:10" ht="12.75">
      <c r="A1" s="85" t="s">
        <v>162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4"/>
      <c r="F2" s="84"/>
      <c r="G2" s="84"/>
      <c r="H2" s="84"/>
      <c r="I2" s="84"/>
      <c r="J2" s="84"/>
    </row>
    <row r="3" spans="1:10" ht="38.25" customHeight="1">
      <c r="A3" s="29" t="s">
        <v>46</v>
      </c>
      <c r="B3" s="86" t="s">
        <v>47</v>
      </c>
      <c r="C3" s="86" t="s">
        <v>48</v>
      </c>
      <c r="D3" s="86" t="s">
        <v>49</v>
      </c>
      <c r="E3" s="42" t="s">
        <v>50</v>
      </c>
      <c r="F3" s="41" t="s">
        <v>123</v>
      </c>
      <c r="G3" s="41" t="s">
        <v>124</v>
      </c>
      <c r="H3" s="41"/>
      <c r="I3" s="41"/>
      <c r="J3" s="41"/>
    </row>
    <row r="4" spans="1:10" ht="50.25" customHeight="1">
      <c r="A4" s="29"/>
      <c r="B4" s="86"/>
      <c r="C4" s="86"/>
      <c r="D4" s="86"/>
      <c r="E4" s="42"/>
      <c r="F4" s="41"/>
      <c r="G4" s="42" t="s">
        <v>126</v>
      </c>
      <c r="H4" s="42" t="s">
        <v>127</v>
      </c>
      <c r="I4" s="42" t="s">
        <v>128</v>
      </c>
      <c r="J4" s="42" t="s">
        <v>129</v>
      </c>
    </row>
    <row r="5" spans="1:10" ht="18" customHeight="1">
      <c r="A5" s="87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</row>
    <row r="6" spans="1:10" ht="12.75">
      <c r="A6" s="88" t="s">
        <v>163</v>
      </c>
      <c r="B6" s="50">
        <v>2110</v>
      </c>
      <c r="C6" s="51">
        <f>SUM(C7:C12)</f>
        <v>4527</v>
      </c>
      <c r="D6" s="51">
        <f>SUM(D7:D12)</f>
        <v>6070</v>
      </c>
      <c r="E6" s="52">
        <f>SUM(E7:E12)</f>
        <v>0</v>
      </c>
      <c r="F6" s="62">
        <f>SUM(G6:J6)</f>
        <v>4337</v>
      </c>
      <c r="G6" s="52">
        <f>SUM(G7:G12)</f>
        <v>1083</v>
      </c>
      <c r="H6" s="52">
        <f>SUM(H7:H12)</f>
        <v>1084</v>
      </c>
      <c r="I6" s="52">
        <f>SUM(I7:I12)</f>
        <v>1083</v>
      </c>
      <c r="J6" s="52">
        <f>SUM(J7:J12)</f>
        <v>1087</v>
      </c>
    </row>
    <row r="7" spans="1:10" ht="12.75">
      <c r="A7" s="44" t="s">
        <v>164</v>
      </c>
      <c r="B7" s="29">
        <v>2111</v>
      </c>
      <c r="C7" s="46" t="s">
        <v>146</v>
      </c>
      <c r="D7" s="45"/>
      <c r="E7" s="46"/>
      <c r="F7" s="47">
        <f>SUM(G7:J7)</f>
        <v>0</v>
      </c>
      <c r="G7" s="46"/>
      <c r="H7" s="46"/>
      <c r="I7" s="46"/>
      <c r="J7" s="46"/>
    </row>
    <row r="8" spans="1:10" ht="12.75">
      <c r="A8" s="44" t="s">
        <v>165</v>
      </c>
      <c r="B8" s="29">
        <v>2112</v>
      </c>
      <c r="C8" s="45">
        <v>2553</v>
      </c>
      <c r="D8" s="45">
        <v>3584</v>
      </c>
      <c r="E8" s="46"/>
      <c r="F8" s="47">
        <v>4118</v>
      </c>
      <c r="G8" s="46">
        <v>1028</v>
      </c>
      <c r="H8" s="46">
        <v>1030</v>
      </c>
      <c r="I8" s="46">
        <v>1029</v>
      </c>
      <c r="J8" s="46">
        <v>1031</v>
      </c>
    </row>
    <row r="9" spans="1:10" s="90" customFormat="1" ht="12.75">
      <c r="A9" s="89" t="s">
        <v>166</v>
      </c>
      <c r="B9" s="87">
        <v>2113</v>
      </c>
      <c r="C9" s="46" t="s">
        <v>61</v>
      </c>
      <c r="D9" s="45" t="s">
        <v>61</v>
      </c>
      <c r="E9" s="46" t="s">
        <v>61</v>
      </c>
      <c r="F9" s="47">
        <f>SUM(G9:J9)</f>
        <v>0</v>
      </c>
      <c r="G9" s="46" t="s">
        <v>61</v>
      </c>
      <c r="H9" s="46" t="s">
        <v>61</v>
      </c>
      <c r="I9" s="46" t="s">
        <v>61</v>
      </c>
      <c r="J9" s="46" t="s">
        <v>61</v>
      </c>
    </row>
    <row r="10" spans="1:10" ht="12.75">
      <c r="A10" s="89" t="s">
        <v>167</v>
      </c>
      <c r="B10" s="87">
        <v>2114</v>
      </c>
      <c r="C10" s="46"/>
      <c r="D10" s="45"/>
      <c r="E10" s="46"/>
      <c r="F10" s="47">
        <f>SUM(G10:J10)</f>
        <v>0</v>
      </c>
      <c r="G10" s="46"/>
      <c r="H10" s="46"/>
      <c r="I10" s="46"/>
      <c r="J10" s="46"/>
    </row>
    <row r="11" spans="1:10" ht="12.75">
      <c r="A11" s="89" t="s">
        <v>168</v>
      </c>
      <c r="B11" s="87">
        <v>2115</v>
      </c>
      <c r="C11" s="45">
        <v>1802</v>
      </c>
      <c r="D11" s="45">
        <v>2286</v>
      </c>
      <c r="E11" s="46"/>
      <c r="F11" s="47"/>
      <c r="G11" s="46"/>
      <c r="H11" s="46"/>
      <c r="I11" s="46"/>
      <c r="J11" s="46"/>
    </row>
    <row r="12" spans="1:11" s="85" customFormat="1" ht="12.75">
      <c r="A12" s="89" t="s">
        <v>169</v>
      </c>
      <c r="B12" s="87">
        <v>2116</v>
      </c>
      <c r="C12" s="91">
        <v>172</v>
      </c>
      <c r="D12" s="91">
        <v>200</v>
      </c>
      <c r="E12" s="92"/>
      <c r="F12" s="47">
        <v>219</v>
      </c>
      <c r="G12" s="92">
        <v>55</v>
      </c>
      <c r="H12" s="92">
        <v>54</v>
      </c>
      <c r="I12" s="92">
        <v>54</v>
      </c>
      <c r="J12" s="92">
        <v>56</v>
      </c>
      <c r="K12" s="83"/>
    </row>
    <row r="13" spans="1:11" s="85" customFormat="1" ht="12.75">
      <c r="A13" s="88" t="s">
        <v>170</v>
      </c>
      <c r="B13" s="93">
        <v>2120</v>
      </c>
      <c r="C13" s="51">
        <f>SUM(C14:C17)</f>
        <v>1808</v>
      </c>
      <c r="D13" s="51">
        <f>SUM(D14:D17)</f>
        <v>2385</v>
      </c>
      <c r="E13" s="52">
        <f>SUM(E14:E17)</f>
        <v>0</v>
      </c>
      <c r="F13" s="62">
        <f>SUM(G13:J13)</f>
        <v>2675</v>
      </c>
      <c r="G13" s="52">
        <f>SUM(G14:G17)</f>
        <v>668</v>
      </c>
      <c r="H13" s="52">
        <f>SUM(H14:H17)</f>
        <v>669</v>
      </c>
      <c r="I13" s="52">
        <f>SUM(I14:I17)</f>
        <v>667</v>
      </c>
      <c r="J13" s="52">
        <f>SUM(J14:J17)</f>
        <v>671</v>
      </c>
      <c r="K13" s="83"/>
    </row>
    <row r="14" spans="1:11" s="85" customFormat="1" ht="12.75">
      <c r="A14" s="89" t="s">
        <v>168</v>
      </c>
      <c r="B14" s="87">
        <v>2121</v>
      </c>
      <c r="C14" s="45">
        <v>1793</v>
      </c>
      <c r="D14" s="45">
        <v>2365</v>
      </c>
      <c r="E14" s="46"/>
      <c r="F14" s="47">
        <v>2625</v>
      </c>
      <c r="G14" s="46">
        <v>656</v>
      </c>
      <c r="H14" s="46">
        <v>656</v>
      </c>
      <c r="I14" s="46">
        <v>655</v>
      </c>
      <c r="J14" s="46">
        <v>658</v>
      </c>
      <c r="K14" s="83"/>
    </row>
    <row r="15" spans="1:11" s="85" customFormat="1" ht="12.75">
      <c r="A15" s="89" t="s">
        <v>171</v>
      </c>
      <c r="B15" s="87">
        <v>2122</v>
      </c>
      <c r="C15" s="45">
        <v>15</v>
      </c>
      <c r="D15" s="45">
        <v>20</v>
      </c>
      <c r="E15" s="46"/>
      <c r="F15" s="47">
        <v>50</v>
      </c>
      <c r="G15" s="46">
        <v>12</v>
      </c>
      <c r="H15" s="46">
        <v>13</v>
      </c>
      <c r="I15" s="46">
        <v>12</v>
      </c>
      <c r="J15" s="46">
        <v>13</v>
      </c>
      <c r="K15" s="83"/>
    </row>
    <row r="16" spans="1:11" s="85" customFormat="1" ht="12.75">
      <c r="A16" s="89" t="s">
        <v>172</v>
      </c>
      <c r="B16" s="87">
        <v>2123</v>
      </c>
      <c r="C16" s="46"/>
      <c r="D16" s="45"/>
      <c r="E16" s="46"/>
      <c r="F16" s="47">
        <f>SUM(G16:J16)</f>
        <v>0</v>
      </c>
      <c r="G16" s="46"/>
      <c r="H16" s="46"/>
      <c r="I16" s="46"/>
      <c r="J16" s="46"/>
      <c r="K16" s="83"/>
    </row>
    <row r="17" spans="1:11" s="85" customFormat="1" ht="12.75">
      <c r="A17" s="89" t="s">
        <v>173</v>
      </c>
      <c r="B17" s="87">
        <v>2124</v>
      </c>
      <c r="C17" s="46"/>
      <c r="D17" s="45"/>
      <c r="E17" s="46"/>
      <c r="F17" s="47">
        <f>SUM(G17:J17)</f>
        <v>0</v>
      </c>
      <c r="G17" s="46"/>
      <c r="H17" s="46"/>
      <c r="I17" s="46"/>
      <c r="J17" s="46"/>
      <c r="K17" s="83"/>
    </row>
    <row r="18" spans="1:11" s="85" customFormat="1" ht="12.75">
      <c r="A18" s="88" t="s">
        <v>174</v>
      </c>
      <c r="B18" s="93">
        <v>2130</v>
      </c>
      <c r="C18" s="51">
        <f>SUM(C19:C20)</f>
        <v>2107</v>
      </c>
      <c r="D18" s="51">
        <f>SUM(D19:D20)</f>
        <v>2688</v>
      </c>
      <c r="E18" s="51">
        <f>SUM(E19:E20)</f>
        <v>0</v>
      </c>
      <c r="F18" s="51">
        <f>SUM(F19:F20)</f>
        <v>3209</v>
      </c>
      <c r="G18" s="51">
        <f>SUM(G19:G20)</f>
        <v>802</v>
      </c>
      <c r="H18" s="51">
        <f>SUM(H19:H20)</f>
        <v>802</v>
      </c>
      <c r="I18" s="51">
        <f>SUM(I19:I20)</f>
        <v>803</v>
      </c>
      <c r="J18" s="51">
        <f>SUM(J19:J20)</f>
        <v>802</v>
      </c>
      <c r="K18" s="83"/>
    </row>
    <row r="19" spans="1:10" ht="19.5" customHeight="1">
      <c r="A19" s="89" t="s">
        <v>175</v>
      </c>
      <c r="B19" s="87">
        <v>2133</v>
      </c>
      <c r="C19" s="45">
        <v>2107</v>
      </c>
      <c r="D19" s="45">
        <v>2688</v>
      </c>
      <c r="E19" s="46"/>
      <c r="F19" s="47">
        <v>3209</v>
      </c>
      <c r="G19" s="46">
        <v>802</v>
      </c>
      <c r="H19" s="46">
        <v>802</v>
      </c>
      <c r="I19" s="46">
        <v>803</v>
      </c>
      <c r="J19" s="46">
        <v>802</v>
      </c>
    </row>
    <row r="20" spans="1:10" ht="19.5" customHeight="1">
      <c r="A20" s="89" t="s">
        <v>176</v>
      </c>
      <c r="B20" s="87">
        <v>2134</v>
      </c>
      <c r="C20" s="46"/>
      <c r="D20" s="45"/>
      <c r="E20" s="46"/>
      <c r="F20" s="47">
        <f>SUM(G20:J20)</f>
        <v>0</v>
      </c>
      <c r="G20" s="46"/>
      <c r="H20" s="46"/>
      <c r="I20" s="46"/>
      <c r="J20" s="46"/>
    </row>
    <row r="21" spans="1:10" s="90" customFormat="1" ht="12.75">
      <c r="A21" s="88" t="s">
        <v>177</v>
      </c>
      <c r="B21" s="93">
        <v>2140</v>
      </c>
      <c r="C21" s="52">
        <f>SUM(C22,C23)</f>
        <v>0</v>
      </c>
      <c r="D21" s="51">
        <f>SUM(D22,D23)</f>
        <v>0</v>
      </c>
      <c r="E21" s="52">
        <f>SUM(E22,E23)</f>
        <v>0</v>
      </c>
      <c r="F21" s="62">
        <f>SUM(G21:J21)</f>
        <v>0</v>
      </c>
      <c r="G21" s="52">
        <f>SUM(G22,G23)</f>
        <v>0</v>
      </c>
      <c r="H21" s="52">
        <f>SUM(H22,H23)</f>
        <v>0</v>
      </c>
      <c r="I21" s="52">
        <f>SUM(I22,I23)</f>
        <v>0</v>
      </c>
      <c r="J21" s="52">
        <f>SUM(J22,J23)</f>
        <v>0</v>
      </c>
    </row>
    <row r="22" spans="1:10" ht="42.75" customHeight="1">
      <c r="A22" s="89" t="s">
        <v>178</v>
      </c>
      <c r="B22" s="87">
        <v>2141</v>
      </c>
      <c r="C22" s="46"/>
      <c r="D22" s="45"/>
      <c r="E22" s="46"/>
      <c r="F22" s="47">
        <f>SUM(G22:J22)</f>
        <v>0</v>
      </c>
      <c r="G22" s="46"/>
      <c r="H22" s="46"/>
      <c r="I22" s="46"/>
      <c r="J22" s="46"/>
    </row>
    <row r="23" spans="1:10" ht="19.5" customHeight="1">
      <c r="A23" s="89" t="s">
        <v>179</v>
      </c>
      <c r="B23" s="87">
        <v>2142</v>
      </c>
      <c r="C23" s="46"/>
      <c r="D23" s="45"/>
      <c r="E23" s="46"/>
      <c r="F23" s="47">
        <f>SUM(G23:J23)</f>
        <v>0</v>
      </c>
      <c r="G23" s="46"/>
      <c r="H23" s="46"/>
      <c r="I23" s="46"/>
      <c r="J23" s="46"/>
    </row>
    <row r="24" spans="1:11" s="90" customFormat="1" ht="27.75" customHeight="1">
      <c r="A24" s="88" t="s">
        <v>180</v>
      </c>
      <c r="B24" s="93">
        <v>2200</v>
      </c>
      <c r="C24" s="51">
        <f>SUM(C6,C13,C18,C21)</f>
        <v>8442</v>
      </c>
      <c r="D24" s="51">
        <f>SUM(D6,D13,D18,D21)</f>
        <v>11143</v>
      </c>
      <c r="E24" s="52">
        <f>SUM(E6,E13,E18,E21)</f>
        <v>0</v>
      </c>
      <c r="F24" s="62">
        <f>SUM(G24:J24)</f>
        <v>10221</v>
      </c>
      <c r="G24" s="52">
        <f>SUM(G6,G13,G18,G21)</f>
        <v>2553</v>
      </c>
      <c r="H24" s="52">
        <f>SUM(H6,H13,H18,H21)</f>
        <v>2555</v>
      </c>
      <c r="I24" s="52">
        <f>SUM(I6,I13,I18,I21)</f>
        <v>2553</v>
      </c>
      <c r="J24" s="52">
        <f>SUM(J6,J13,J18,J21)</f>
        <v>2560</v>
      </c>
      <c r="K24" s="83"/>
    </row>
    <row r="25" spans="1:10" s="90" customFormat="1" ht="19.5" customHeight="1">
      <c r="A25" s="94"/>
      <c r="B25" s="84"/>
      <c r="C25" s="95"/>
      <c r="D25" s="96"/>
      <c r="E25" s="96"/>
      <c r="F25" s="95"/>
      <c r="G25" s="96"/>
      <c r="H25" s="96"/>
      <c r="I25" s="96"/>
      <c r="J25" s="96"/>
    </row>
    <row r="26" spans="1:10" s="90" customFormat="1" ht="19.5" customHeight="1">
      <c r="A26" s="94"/>
      <c r="B26" s="84"/>
      <c r="C26" s="95"/>
      <c r="D26" s="96"/>
      <c r="E26" s="96"/>
      <c r="F26" s="95"/>
      <c r="G26" s="96"/>
      <c r="H26" s="96"/>
      <c r="I26" s="96"/>
      <c r="J26" s="96"/>
    </row>
    <row r="27" spans="1:10" s="90" customFormat="1" ht="19.5" customHeight="1">
      <c r="A27" s="94"/>
      <c r="B27" s="84"/>
      <c r="C27" s="95"/>
      <c r="D27" s="96"/>
      <c r="E27" s="96"/>
      <c r="F27" s="95"/>
      <c r="G27" s="96"/>
      <c r="H27" s="96"/>
      <c r="I27" s="96"/>
      <c r="J27" s="96"/>
    </row>
    <row r="28" spans="1:10" s="1" customFormat="1" ht="19.5" customHeight="1">
      <c r="A28" s="68" t="s">
        <v>181</v>
      </c>
      <c r="B28" s="2"/>
      <c r="C28" s="97"/>
      <c r="D28" s="97"/>
      <c r="E28" s="97"/>
      <c r="F28" s="97"/>
      <c r="G28" s="67"/>
      <c r="H28" s="3" t="s">
        <v>43</v>
      </c>
      <c r="I28" s="3"/>
      <c r="J28" s="3"/>
    </row>
    <row r="29" spans="1:10" s="15" customFormat="1" ht="19.5" customHeight="1">
      <c r="A29" s="5" t="s">
        <v>182</v>
      </c>
      <c r="B29" s="1"/>
      <c r="C29" s="5" t="s">
        <v>183</v>
      </c>
      <c r="D29" s="5"/>
      <c r="E29" s="5"/>
      <c r="F29" s="5"/>
      <c r="G29" s="9"/>
      <c r="H29" s="2" t="s">
        <v>121</v>
      </c>
      <c r="I29" s="2"/>
      <c r="J29" s="2"/>
    </row>
    <row r="30" spans="1:12" s="84" customFormat="1" ht="12.75">
      <c r="A30" s="98"/>
      <c r="F30" s="83"/>
      <c r="G30" s="83"/>
      <c r="H30" s="83"/>
      <c r="I30" s="83"/>
      <c r="J30" s="83"/>
      <c r="K30" s="83"/>
      <c r="L30" s="83"/>
    </row>
    <row r="31" spans="1:12" s="84" customFormat="1" ht="12.75">
      <c r="A31" s="98"/>
      <c r="F31" s="83"/>
      <c r="G31" s="83"/>
      <c r="H31" s="83"/>
      <c r="I31" s="83"/>
      <c r="J31" s="83"/>
      <c r="K31" s="83"/>
      <c r="L31" s="83"/>
    </row>
    <row r="32" spans="1:12" s="84" customFormat="1" ht="12.75">
      <c r="A32" s="98"/>
      <c r="F32" s="83"/>
      <c r="G32" s="83"/>
      <c r="H32" s="83"/>
      <c r="I32" s="83"/>
      <c r="J32" s="83"/>
      <c r="K32" s="83"/>
      <c r="L32" s="83"/>
    </row>
    <row r="33" spans="1:12" s="84" customFormat="1" ht="12.75">
      <c r="A33" s="98"/>
      <c r="F33" s="83"/>
      <c r="G33" s="83"/>
      <c r="H33" s="83"/>
      <c r="I33" s="83"/>
      <c r="J33" s="83"/>
      <c r="K33" s="83"/>
      <c r="L33" s="83"/>
    </row>
    <row r="34" spans="1:12" s="84" customFormat="1" ht="12.75">
      <c r="A34" s="98"/>
      <c r="F34" s="83"/>
      <c r="G34" s="83"/>
      <c r="H34" s="83"/>
      <c r="I34" s="83"/>
      <c r="J34" s="83"/>
      <c r="K34" s="83"/>
      <c r="L34" s="83"/>
    </row>
    <row r="35" spans="1:12" s="84" customFormat="1" ht="12.75">
      <c r="A35" s="98"/>
      <c r="F35" s="83"/>
      <c r="G35" s="83"/>
      <c r="H35" s="83"/>
      <c r="I35" s="83"/>
      <c r="J35" s="83"/>
      <c r="K35" s="83"/>
      <c r="L35" s="83"/>
    </row>
    <row r="36" spans="1:12" s="84" customFormat="1" ht="12.75">
      <c r="A36" s="98"/>
      <c r="F36" s="83"/>
      <c r="G36" s="83"/>
      <c r="H36" s="83"/>
      <c r="I36" s="83"/>
      <c r="J36" s="83"/>
      <c r="K36" s="83"/>
      <c r="L36" s="83"/>
    </row>
    <row r="37" spans="1:12" s="84" customFormat="1" ht="12.75">
      <c r="A37" s="98"/>
      <c r="F37" s="83"/>
      <c r="G37" s="83"/>
      <c r="H37" s="83"/>
      <c r="I37" s="83"/>
      <c r="J37" s="83"/>
      <c r="K37" s="83"/>
      <c r="L37" s="83"/>
    </row>
    <row r="38" spans="1:12" s="84" customFormat="1" ht="12.75">
      <c r="A38" s="98"/>
      <c r="F38" s="83"/>
      <c r="G38" s="83"/>
      <c r="H38" s="83"/>
      <c r="I38" s="83"/>
      <c r="J38" s="83"/>
      <c r="K38" s="83"/>
      <c r="L38" s="83"/>
    </row>
    <row r="39" spans="1:12" s="84" customFormat="1" ht="12.75">
      <c r="A39" s="98"/>
      <c r="F39" s="83"/>
      <c r="G39" s="83"/>
      <c r="H39" s="83"/>
      <c r="I39" s="83"/>
      <c r="J39" s="83"/>
      <c r="K39" s="83"/>
      <c r="L39" s="83"/>
    </row>
    <row r="40" spans="1:12" s="84" customFormat="1" ht="12.75">
      <c r="A40" s="98"/>
      <c r="F40" s="83"/>
      <c r="G40" s="83"/>
      <c r="H40" s="83"/>
      <c r="I40" s="83"/>
      <c r="J40" s="83"/>
      <c r="K40" s="83"/>
      <c r="L40" s="83"/>
    </row>
    <row r="41" spans="1:12" s="84" customFormat="1" ht="12.75">
      <c r="A41" s="98"/>
      <c r="F41" s="83"/>
      <c r="G41" s="83"/>
      <c r="H41" s="83"/>
      <c r="I41" s="83"/>
      <c r="J41" s="83"/>
      <c r="K41" s="83"/>
      <c r="L41" s="83"/>
    </row>
    <row r="42" spans="1:12" s="84" customFormat="1" ht="12.75">
      <c r="A42" s="98"/>
      <c r="F42" s="83"/>
      <c r="G42" s="83"/>
      <c r="H42" s="83"/>
      <c r="I42" s="83"/>
      <c r="J42" s="83"/>
      <c r="K42" s="83"/>
      <c r="L42" s="83"/>
    </row>
    <row r="43" spans="1:12" s="84" customFormat="1" ht="12.75">
      <c r="A43" s="98"/>
      <c r="F43" s="83"/>
      <c r="G43" s="83"/>
      <c r="H43" s="83"/>
      <c r="I43" s="83"/>
      <c r="J43" s="83"/>
      <c r="K43" s="83"/>
      <c r="L43" s="83"/>
    </row>
    <row r="44" spans="1:12" s="84" customFormat="1" ht="12.75">
      <c r="A44" s="98"/>
      <c r="F44" s="83"/>
      <c r="G44" s="83"/>
      <c r="H44" s="83"/>
      <c r="I44" s="83"/>
      <c r="J44" s="83"/>
      <c r="K44" s="83"/>
      <c r="L44" s="83"/>
    </row>
    <row r="45" spans="1:12" s="84" customFormat="1" ht="12.75">
      <c r="A45" s="98"/>
      <c r="F45" s="83"/>
      <c r="G45" s="83"/>
      <c r="H45" s="83"/>
      <c r="I45" s="83"/>
      <c r="J45" s="83"/>
      <c r="K45" s="83"/>
      <c r="L45" s="83"/>
    </row>
    <row r="46" spans="1:12" s="84" customFormat="1" ht="12.75">
      <c r="A46" s="98"/>
      <c r="F46" s="83"/>
      <c r="G46" s="83"/>
      <c r="H46" s="83"/>
      <c r="I46" s="83"/>
      <c r="J46" s="83"/>
      <c r="K46" s="83"/>
      <c r="L46" s="83"/>
    </row>
    <row r="47" spans="1:12" s="84" customFormat="1" ht="12.75">
      <c r="A47" s="98"/>
      <c r="F47" s="83"/>
      <c r="G47" s="83"/>
      <c r="H47" s="83"/>
      <c r="I47" s="83"/>
      <c r="J47" s="83"/>
      <c r="K47" s="83"/>
      <c r="L47" s="83"/>
    </row>
    <row r="48" spans="1:12" s="84" customFormat="1" ht="12.75">
      <c r="A48" s="98"/>
      <c r="F48" s="83"/>
      <c r="G48" s="83"/>
      <c r="H48" s="83"/>
      <c r="I48" s="83"/>
      <c r="J48" s="83"/>
      <c r="K48" s="83"/>
      <c r="L48" s="83"/>
    </row>
    <row r="49" spans="1:12" s="84" customFormat="1" ht="12.75">
      <c r="A49" s="98"/>
      <c r="F49" s="83"/>
      <c r="G49" s="83"/>
      <c r="H49" s="83"/>
      <c r="I49" s="83"/>
      <c r="J49" s="83"/>
      <c r="K49" s="83"/>
      <c r="L49" s="83"/>
    </row>
    <row r="50" spans="1:12" s="84" customFormat="1" ht="12.75">
      <c r="A50" s="98"/>
      <c r="F50" s="83"/>
      <c r="G50" s="83"/>
      <c r="H50" s="83"/>
      <c r="I50" s="83"/>
      <c r="J50" s="83"/>
      <c r="K50" s="83"/>
      <c r="L50" s="83"/>
    </row>
    <row r="51" spans="1:12" s="84" customFormat="1" ht="12.75">
      <c r="A51" s="98"/>
      <c r="F51" s="83"/>
      <c r="G51" s="83"/>
      <c r="H51" s="83"/>
      <c r="I51" s="83"/>
      <c r="J51" s="83"/>
      <c r="K51" s="83"/>
      <c r="L51" s="83"/>
    </row>
    <row r="52" spans="1:12" s="84" customFormat="1" ht="12.75">
      <c r="A52" s="98"/>
      <c r="F52" s="83"/>
      <c r="G52" s="83"/>
      <c r="H52" s="83"/>
      <c r="I52" s="83"/>
      <c r="J52" s="83"/>
      <c r="K52" s="83"/>
      <c r="L52" s="83"/>
    </row>
    <row r="53" spans="1:12" s="84" customFormat="1" ht="12.75">
      <c r="A53" s="98"/>
      <c r="F53" s="83"/>
      <c r="G53" s="83"/>
      <c r="H53" s="83"/>
      <c r="I53" s="83"/>
      <c r="J53" s="83"/>
      <c r="K53" s="83"/>
      <c r="L53" s="83"/>
    </row>
    <row r="54" spans="1:12" s="84" customFormat="1" ht="12.75">
      <c r="A54" s="98"/>
      <c r="F54" s="83"/>
      <c r="G54" s="83"/>
      <c r="H54" s="83"/>
      <c r="I54" s="83"/>
      <c r="J54" s="83"/>
      <c r="K54" s="83"/>
      <c r="L54" s="83"/>
    </row>
    <row r="55" spans="1:12" s="84" customFormat="1" ht="12.75">
      <c r="A55" s="98"/>
      <c r="F55" s="83"/>
      <c r="G55" s="83"/>
      <c r="H55" s="83"/>
      <c r="I55" s="83"/>
      <c r="J55" s="83"/>
      <c r="K55" s="83"/>
      <c r="L55" s="83"/>
    </row>
    <row r="56" spans="1:12" s="84" customFormat="1" ht="12.75">
      <c r="A56" s="98"/>
      <c r="F56" s="83"/>
      <c r="G56" s="83"/>
      <c r="H56" s="83"/>
      <c r="I56" s="83"/>
      <c r="J56" s="83"/>
      <c r="K56" s="83"/>
      <c r="L56" s="83"/>
    </row>
    <row r="57" spans="1:12" s="84" customFormat="1" ht="12.75">
      <c r="A57" s="98"/>
      <c r="F57" s="83"/>
      <c r="G57" s="83"/>
      <c r="H57" s="83"/>
      <c r="I57" s="83"/>
      <c r="J57" s="83"/>
      <c r="K57" s="83"/>
      <c r="L57" s="83"/>
    </row>
    <row r="58" spans="1:12" s="84" customFormat="1" ht="12.75">
      <c r="A58" s="98"/>
      <c r="F58" s="83"/>
      <c r="G58" s="83"/>
      <c r="H58" s="83"/>
      <c r="I58" s="83"/>
      <c r="J58" s="83"/>
      <c r="K58" s="83"/>
      <c r="L58" s="83"/>
    </row>
    <row r="59" spans="1:12" s="84" customFormat="1" ht="12.75">
      <c r="A59" s="98"/>
      <c r="F59" s="83"/>
      <c r="G59" s="83"/>
      <c r="H59" s="83"/>
      <c r="I59" s="83"/>
      <c r="J59" s="83"/>
      <c r="K59" s="83"/>
      <c r="L59" s="83"/>
    </row>
    <row r="60" spans="1:12" s="84" customFormat="1" ht="12.75">
      <c r="A60" s="98"/>
      <c r="F60" s="83"/>
      <c r="G60" s="83"/>
      <c r="H60" s="83"/>
      <c r="I60" s="83"/>
      <c r="J60" s="83"/>
      <c r="K60" s="83"/>
      <c r="L60" s="83"/>
    </row>
    <row r="61" spans="1:12" s="84" customFormat="1" ht="12.75">
      <c r="A61" s="98"/>
      <c r="F61" s="83"/>
      <c r="G61" s="83"/>
      <c r="H61" s="83"/>
      <c r="I61" s="83"/>
      <c r="J61" s="83"/>
      <c r="K61" s="83"/>
      <c r="L61" s="83"/>
    </row>
    <row r="62" spans="1:12" s="84" customFormat="1" ht="12.75">
      <c r="A62" s="98"/>
      <c r="F62" s="83"/>
      <c r="G62" s="83"/>
      <c r="H62" s="83"/>
      <c r="I62" s="83"/>
      <c r="J62" s="83"/>
      <c r="K62" s="83"/>
      <c r="L62" s="83"/>
    </row>
    <row r="63" spans="1:12" s="84" customFormat="1" ht="12.75">
      <c r="A63" s="98"/>
      <c r="F63" s="83"/>
      <c r="G63" s="83"/>
      <c r="H63" s="83"/>
      <c r="I63" s="83"/>
      <c r="J63" s="83"/>
      <c r="K63" s="83"/>
      <c r="L63" s="83"/>
    </row>
    <row r="64" spans="1:12" s="84" customFormat="1" ht="12.75">
      <c r="A64" s="98"/>
      <c r="F64" s="83"/>
      <c r="G64" s="83"/>
      <c r="H64" s="83"/>
      <c r="I64" s="83"/>
      <c r="J64" s="83"/>
      <c r="K64" s="83"/>
      <c r="L64" s="83"/>
    </row>
    <row r="65" spans="1:12" s="84" customFormat="1" ht="12.75">
      <c r="A65" s="98"/>
      <c r="F65" s="83"/>
      <c r="G65" s="83"/>
      <c r="H65" s="83"/>
      <c r="I65" s="83"/>
      <c r="J65" s="83"/>
      <c r="K65" s="83"/>
      <c r="L65" s="83"/>
    </row>
    <row r="66" spans="1:12" s="84" customFormat="1" ht="12.75">
      <c r="A66" s="98"/>
      <c r="F66" s="83"/>
      <c r="G66" s="83"/>
      <c r="H66" s="83"/>
      <c r="I66" s="83"/>
      <c r="J66" s="83"/>
      <c r="K66" s="83"/>
      <c r="L66" s="83"/>
    </row>
    <row r="67" spans="1:12" s="84" customFormat="1" ht="12.75">
      <c r="A67" s="98"/>
      <c r="F67" s="83"/>
      <c r="G67" s="83"/>
      <c r="H67" s="83"/>
      <c r="I67" s="83"/>
      <c r="J67" s="83"/>
      <c r="K67" s="83"/>
      <c r="L67" s="83"/>
    </row>
    <row r="68" spans="1:12" s="84" customFormat="1" ht="12.75">
      <c r="A68" s="98"/>
      <c r="F68" s="83"/>
      <c r="G68" s="83"/>
      <c r="H68" s="83"/>
      <c r="I68" s="83"/>
      <c r="J68" s="83"/>
      <c r="K68" s="83"/>
      <c r="L68" s="83"/>
    </row>
    <row r="69" spans="1:12" s="84" customFormat="1" ht="12.75">
      <c r="A69" s="98"/>
      <c r="F69" s="83"/>
      <c r="G69" s="83"/>
      <c r="H69" s="83"/>
      <c r="I69" s="83"/>
      <c r="J69" s="83"/>
      <c r="K69" s="83"/>
      <c r="L69" s="83"/>
    </row>
    <row r="70" spans="1:12" s="84" customFormat="1" ht="12.75">
      <c r="A70" s="98"/>
      <c r="F70" s="83"/>
      <c r="G70" s="83"/>
      <c r="H70" s="83"/>
      <c r="I70" s="83"/>
      <c r="J70" s="83"/>
      <c r="K70" s="83"/>
      <c r="L70" s="83"/>
    </row>
    <row r="71" spans="1:12" s="84" customFormat="1" ht="12.75">
      <c r="A71" s="98"/>
      <c r="F71" s="83"/>
      <c r="G71" s="83"/>
      <c r="H71" s="83"/>
      <c r="I71" s="83"/>
      <c r="J71" s="83"/>
      <c r="K71" s="83"/>
      <c r="L71" s="83"/>
    </row>
    <row r="72" spans="1:12" s="84" customFormat="1" ht="12.75">
      <c r="A72" s="98"/>
      <c r="F72" s="83"/>
      <c r="G72" s="83"/>
      <c r="H72" s="83"/>
      <c r="I72" s="83"/>
      <c r="J72" s="83"/>
      <c r="K72" s="83"/>
      <c r="L72" s="83"/>
    </row>
    <row r="73" spans="1:12" s="84" customFormat="1" ht="12.75">
      <c r="A73" s="98"/>
      <c r="F73" s="83"/>
      <c r="G73" s="83"/>
      <c r="H73" s="83"/>
      <c r="I73" s="83"/>
      <c r="J73" s="83"/>
      <c r="K73" s="83"/>
      <c r="L73" s="83"/>
    </row>
    <row r="74" spans="1:12" s="84" customFormat="1" ht="12.75">
      <c r="A74" s="98"/>
      <c r="F74" s="83"/>
      <c r="G74" s="83"/>
      <c r="H74" s="83"/>
      <c r="I74" s="83"/>
      <c r="J74" s="83"/>
      <c r="K74" s="83"/>
      <c r="L74" s="83"/>
    </row>
    <row r="75" spans="1:12" s="84" customFormat="1" ht="12.75">
      <c r="A75" s="98"/>
      <c r="F75" s="83"/>
      <c r="G75" s="83"/>
      <c r="H75" s="83"/>
      <c r="I75" s="83"/>
      <c r="J75" s="83"/>
      <c r="K75" s="83"/>
      <c r="L75" s="83"/>
    </row>
    <row r="76" spans="1:12" s="84" customFormat="1" ht="12.75">
      <c r="A76" s="98"/>
      <c r="F76" s="83"/>
      <c r="G76" s="83"/>
      <c r="H76" s="83"/>
      <c r="I76" s="83"/>
      <c r="J76" s="83"/>
      <c r="K76" s="83"/>
      <c r="L76" s="83"/>
    </row>
    <row r="77" spans="1:12" s="84" customFormat="1" ht="12.75">
      <c r="A77" s="98"/>
      <c r="F77" s="83"/>
      <c r="G77" s="83"/>
      <c r="H77" s="83"/>
      <c r="I77" s="83"/>
      <c r="J77" s="83"/>
      <c r="K77" s="83"/>
      <c r="L77" s="83"/>
    </row>
    <row r="78" spans="1:12" s="84" customFormat="1" ht="12.75">
      <c r="A78" s="98"/>
      <c r="F78" s="83"/>
      <c r="G78" s="83"/>
      <c r="H78" s="83"/>
      <c r="I78" s="83"/>
      <c r="J78" s="83"/>
      <c r="K78" s="83"/>
      <c r="L78" s="83"/>
    </row>
    <row r="79" spans="1:12" s="84" customFormat="1" ht="12.75">
      <c r="A79" s="98"/>
      <c r="F79" s="83"/>
      <c r="G79" s="83"/>
      <c r="H79" s="83"/>
      <c r="I79" s="83"/>
      <c r="J79" s="83"/>
      <c r="K79" s="83"/>
      <c r="L79" s="83"/>
    </row>
    <row r="80" spans="1:12" s="84" customFormat="1" ht="12.75">
      <c r="A80" s="98"/>
      <c r="F80" s="83"/>
      <c r="G80" s="83"/>
      <c r="H80" s="83"/>
      <c r="I80" s="83"/>
      <c r="J80" s="83"/>
      <c r="K80" s="83"/>
      <c r="L80" s="83"/>
    </row>
    <row r="81" spans="1:12" s="84" customFormat="1" ht="12.75">
      <c r="A81" s="98"/>
      <c r="F81" s="83"/>
      <c r="G81" s="83"/>
      <c r="H81" s="83"/>
      <c r="I81" s="83"/>
      <c r="J81" s="83"/>
      <c r="K81" s="83"/>
      <c r="L81" s="83"/>
    </row>
    <row r="82" spans="1:12" s="84" customFormat="1" ht="12.75">
      <c r="A82" s="98"/>
      <c r="F82" s="83"/>
      <c r="G82" s="83"/>
      <c r="H82" s="83"/>
      <c r="I82" s="83"/>
      <c r="J82" s="83"/>
      <c r="K82" s="83"/>
      <c r="L82" s="83"/>
    </row>
    <row r="83" spans="1:12" s="84" customFormat="1" ht="12.75">
      <c r="A83" s="98"/>
      <c r="F83" s="83"/>
      <c r="G83" s="83"/>
      <c r="H83" s="83"/>
      <c r="I83" s="83"/>
      <c r="J83" s="83"/>
      <c r="K83" s="83"/>
      <c r="L83" s="83"/>
    </row>
    <row r="84" spans="1:12" s="84" customFormat="1" ht="12.75">
      <c r="A84" s="98"/>
      <c r="F84" s="83"/>
      <c r="G84" s="83"/>
      <c r="H84" s="83"/>
      <c r="I84" s="83"/>
      <c r="J84" s="83"/>
      <c r="K84" s="83"/>
      <c r="L84" s="83"/>
    </row>
    <row r="85" spans="1:12" s="84" customFormat="1" ht="12.75">
      <c r="A85" s="98"/>
      <c r="F85" s="83"/>
      <c r="G85" s="83"/>
      <c r="H85" s="83"/>
      <c r="I85" s="83"/>
      <c r="J85" s="83"/>
      <c r="K85" s="83"/>
      <c r="L85" s="83"/>
    </row>
    <row r="86" spans="1:12" s="84" customFormat="1" ht="12.75">
      <c r="A86" s="98"/>
      <c r="F86" s="83"/>
      <c r="G86" s="83"/>
      <c r="H86" s="83"/>
      <c r="I86" s="83"/>
      <c r="J86" s="83"/>
      <c r="K86" s="83"/>
      <c r="L86" s="83"/>
    </row>
    <row r="87" spans="1:12" s="84" customFormat="1" ht="12.75">
      <c r="A87" s="98"/>
      <c r="F87" s="83"/>
      <c r="G87" s="83"/>
      <c r="H87" s="83"/>
      <c r="I87" s="83"/>
      <c r="J87" s="83"/>
      <c r="K87" s="83"/>
      <c r="L87" s="83"/>
    </row>
    <row r="88" spans="1:12" s="84" customFormat="1" ht="12.75">
      <c r="A88" s="98"/>
      <c r="F88" s="83"/>
      <c r="G88" s="83"/>
      <c r="H88" s="83"/>
      <c r="I88" s="83"/>
      <c r="J88" s="83"/>
      <c r="K88" s="83"/>
      <c r="L88" s="83"/>
    </row>
    <row r="89" spans="1:12" s="84" customFormat="1" ht="12.75">
      <c r="A89" s="98"/>
      <c r="F89" s="83"/>
      <c r="G89" s="83"/>
      <c r="H89" s="83"/>
      <c r="I89" s="83"/>
      <c r="J89" s="83"/>
      <c r="K89" s="83"/>
      <c r="L89" s="83"/>
    </row>
    <row r="90" spans="1:12" s="84" customFormat="1" ht="12.75">
      <c r="A90" s="98"/>
      <c r="F90" s="83"/>
      <c r="G90" s="83"/>
      <c r="H90" s="83"/>
      <c r="I90" s="83"/>
      <c r="J90" s="83"/>
      <c r="K90" s="83"/>
      <c r="L90" s="83"/>
    </row>
    <row r="91" spans="1:12" s="84" customFormat="1" ht="12.75">
      <c r="A91" s="98"/>
      <c r="F91" s="83"/>
      <c r="G91" s="83"/>
      <c r="H91" s="83"/>
      <c r="I91" s="83"/>
      <c r="J91" s="83"/>
      <c r="K91" s="83"/>
      <c r="L91" s="83"/>
    </row>
    <row r="92" spans="1:12" s="84" customFormat="1" ht="12.75">
      <c r="A92" s="98"/>
      <c r="F92" s="83"/>
      <c r="G92" s="83"/>
      <c r="H92" s="83"/>
      <c r="I92" s="83"/>
      <c r="J92" s="83"/>
      <c r="K92" s="83"/>
      <c r="L92" s="83"/>
    </row>
    <row r="93" spans="1:12" s="84" customFormat="1" ht="12.75">
      <c r="A93" s="98"/>
      <c r="F93" s="83"/>
      <c r="G93" s="83"/>
      <c r="H93" s="83"/>
      <c r="I93" s="83"/>
      <c r="J93" s="83"/>
      <c r="K93" s="83"/>
      <c r="L93" s="83"/>
    </row>
    <row r="94" spans="1:12" s="84" customFormat="1" ht="12.75">
      <c r="A94" s="98"/>
      <c r="F94" s="83"/>
      <c r="G94" s="83"/>
      <c r="H94" s="83"/>
      <c r="I94" s="83"/>
      <c r="J94" s="83"/>
      <c r="K94" s="83"/>
      <c r="L94" s="83"/>
    </row>
    <row r="95" spans="1:12" s="84" customFormat="1" ht="12.75">
      <c r="A95" s="98"/>
      <c r="F95" s="83"/>
      <c r="G95" s="83"/>
      <c r="H95" s="83"/>
      <c r="I95" s="83"/>
      <c r="J95" s="83"/>
      <c r="K95" s="83"/>
      <c r="L95" s="83"/>
    </row>
    <row r="96" spans="1:12" s="84" customFormat="1" ht="12.75">
      <c r="A96" s="98"/>
      <c r="F96" s="83"/>
      <c r="G96" s="83"/>
      <c r="H96" s="83"/>
      <c r="I96" s="83"/>
      <c r="J96" s="83"/>
      <c r="K96" s="83"/>
      <c r="L96" s="83"/>
    </row>
    <row r="97" spans="1:12" s="84" customFormat="1" ht="12.75">
      <c r="A97" s="98"/>
      <c r="F97" s="83"/>
      <c r="G97" s="83"/>
      <c r="H97" s="83"/>
      <c r="I97" s="83"/>
      <c r="J97" s="83"/>
      <c r="K97" s="83"/>
      <c r="L97" s="83"/>
    </row>
    <row r="98" spans="1:12" s="84" customFormat="1" ht="12.75">
      <c r="A98" s="98"/>
      <c r="F98" s="83"/>
      <c r="G98" s="83"/>
      <c r="H98" s="83"/>
      <c r="I98" s="83"/>
      <c r="J98" s="83"/>
      <c r="K98" s="83"/>
      <c r="L98" s="83"/>
    </row>
    <row r="99" spans="1:12" s="84" customFormat="1" ht="12.75">
      <c r="A99" s="98"/>
      <c r="F99" s="83"/>
      <c r="G99" s="83"/>
      <c r="H99" s="83"/>
      <c r="I99" s="83"/>
      <c r="J99" s="83"/>
      <c r="K99" s="83"/>
      <c r="L99" s="83"/>
    </row>
    <row r="100" spans="1:12" s="84" customFormat="1" ht="12.75">
      <c r="A100" s="98"/>
      <c r="F100" s="83"/>
      <c r="G100" s="83"/>
      <c r="H100" s="83"/>
      <c r="I100" s="83"/>
      <c r="J100" s="83"/>
      <c r="K100" s="83"/>
      <c r="L100" s="83"/>
    </row>
    <row r="101" spans="1:12" s="84" customFormat="1" ht="12.75">
      <c r="A101" s="98"/>
      <c r="F101" s="83"/>
      <c r="G101" s="83"/>
      <c r="H101" s="83"/>
      <c r="I101" s="83"/>
      <c r="J101" s="83"/>
      <c r="K101" s="83"/>
      <c r="L101" s="83"/>
    </row>
    <row r="102" spans="1:12" s="84" customFormat="1" ht="12.75">
      <c r="A102" s="98"/>
      <c r="F102" s="83"/>
      <c r="G102" s="83"/>
      <c r="H102" s="83"/>
      <c r="I102" s="83"/>
      <c r="J102" s="83"/>
      <c r="K102" s="83"/>
      <c r="L102" s="83"/>
    </row>
    <row r="103" spans="1:12" s="84" customFormat="1" ht="12.75">
      <c r="A103" s="98"/>
      <c r="F103" s="83"/>
      <c r="G103" s="83"/>
      <c r="H103" s="83"/>
      <c r="I103" s="83"/>
      <c r="J103" s="83"/>
      <c r="K103" s="83"/>
      <c r="L103" s="83"/>
    </row>
    <row r="104" spans="1:12" s="84" customFormat="1" ht="12.75">
      <c r="A104" s="98"/>
      <c r="F104" s="83"/>
      <c r="G104" s="83"/>
      <c r="H104" s="83"/>
      <c r="I104" s="83"/>
      <c r="J104" s="83"/>
      <c r="K104" s="83"/>
      <c r="L104" s="83"/>
    </row>
    <row r="105" spans="1:12" s="84" customFormat="1" ht="12.75">
      <c r="A105" s="98"/>
      <c r="F105" s="83"/>
      <c r="G105" s="83"/>
      <c r="H105" s="83"/>
      <c r="I105" s="83"/>
      <c r="J105" s="83"/>
      <c r="K105" s="83"/>
      <c r="L105" s="83"/>
    </row>
    <row r="106" spans="1:12" s="84" customFormat="1" ht="12.75">
      <c r="A106" s="98"/>
      <c r="F106" s="83"/>
      <c r="G106" s="83"/>
      <c r="H106" s="83"/>
      <c r="I106" s="83"/>
      <c r="J106" s="83"/>
      <c r="K106" s="83"/>
      <c r="L106" s="83"/>
    </row>
    <row r="107" spans="1:12" s="84" customFormat="1" ht="12.75">
      <c r="A107" s="98"/>
      <c r="F107" s="83"/>
      <c r="G107" s="83"/>
      <c r="H107" s="83"/>
      <c r="I107" s="83"/>
      <c r="J107" s="83"/>
      <c r="K107" s="83"/>
      <c r="L107" s="83"/>
    </row>
    <row r="108" spans="1:12" s="84" customFormat="1" ht="12.75">
      <c r="A108" s="98"/>
      <c r="F108" s="83"/>
      <c r="G108" s="83"/>
      <c r="H108" s="83"/>
      <c r="I108" s="83"/>
      <c r="J108" s="83"/>
      <c r="K108" s="83"/>
      <c r="L108" s="83"/>
    </row>
    <row r="109" spans="1:12" s="84" customFormat="1" ht="12.75">
      <c r="A109" s="98"/>
      <c r="F109" s="83"/>
      <c r="G109" s="83"/>
      <c r="H109" s="83"/>
      <c r="I109" s="83"/>
      <c r="J109" s="83"/>
      <c r="K109" s="83"/>
      <c r="L109" s="83"/>
    </row>
    <row r="110" spans="1:12" s="84" customFormat="1" ht="12.75">
      <c r="A110" s="98"/>
      <c r="F110" s="83"/>
      <c r="G110" s="83"/>
      <c r="H110" s="83"/>
      <c r="I110" s="83"/>
      <c r="J110" s="83"/>
      <c r="K110" s="83"/>
      <c r="L110" s="83"/>
    </row>
    <row r="111" spans="1:12" s="84" customFormat="1" ht="12.75">
      <c r="A111" s="98"/>
      <c r="F111" s="83"/>
      <c r="G111" s="83"/>
      <c r="H111" s="83"/>
      <c r="I111" s="83"/>
      <c r="J111" s="83"/>
      <c r="K111" s="83"/>
      <c r="L111" s="83"/>
    </row>
    <row r="112" spans="1:12" s="84" customFormat="1" ht="12.75">
      <c r="A112" s="98"/>
      <c r="F112" s="83"/>
      <c r="G112" s="83"/>
      <c r="H112" s="83"/>
      <c r="I112" s="83"/>
      <c r="J112" s="83"/>
      <c r="K112" s="83"/>
      <c r="L112" s="83"/>
    </row>
    <row r="113" spans="1:12" s="84" customFormat="1" ht="12.75">
      <c r="A113" s="98"/>
      <c r="F113" s="83"/>
      <c r="G113" s="83"/>
      <c r="H113" s="83"/>
      <c r="I113" s="83"/>
      <c r="J113" s="83"/>
      <c r="K113" s="83"/>
      <c r="L113" s="83"/>
    </row>
    <row r="114" spans="1:12" s="84" customFormat="1" ht="12.75">
      <c r="A114" s="98"/>
      <c r="F114" s="83"/>
      <c r="G114" s="83"/>
      <c r="H114" s="83"/>
      <c r="I114" s="83"/>
      <c r="J114" s="83"/>
      <c r="K114" s="83"/>
      <c r="L114" s="83"/>
    </row>
    <row r="115" spans="1:12" s="84" customFormat="1" ht="12.75">
      <c r="A115" s="98"/>
      <c r="F115" s="83"/>
      <c r="G115" s="83"/>
      <c r="H115" s="83"/>
      <c r="I115" s="83"/>
      <c r="J115" s="83"/>
      <c r="K115" s="83"/>
      <c r="L115" s="83"/>
    </row>
    <row r="116" spans="1:12" s="84" customFormat="1" ht="12.75">
      <c r="A116" s="98"/>
      <c r="F116" s="83"/>
      <c r="G116" s="83"/>
      <c r="H116" s="83"/>
      <c r="I116" s="83"/>
      <c r="J116" s="83"/>
      <c r="K116" s="83"/>
      <c r="L116" s="83"/>
    </row>
    <row r="117" spans="1:12" s="84" customFormat="1" ht="12.75">
      <c r="A117" s="98"/>
      <c r="F117" s="83"/>
      <c r="G117" s="83"/>
      <c r="H117" s="83"/>
      <c r="I117" s="83"/>
      <c r="J117" s="83"/>
      <c r="K117" s="83"/>
      <c r="L117" s="83"/>
    </row>
    <row r="118" spans="1:12" s="84" customFormat="1" ht="12.75">
      <c r="A118" s="98"/>
      <c r="F118" s="83"/>
      <c r="G118" s="83"/>
      <c r="H118" s="83"/>
      <c r="I118" s="83"/>
      <c r="J118" s="83"/>
      <c r="K118" s="83"/>
      <c r="L118" s="83"/>
    </row>
    <row r="119" spans="1:12" s="84" customFormat="1" ht="12.75">
      <c r="A119" s="98"/>
      <c r="F119" s="83"/>
      <c r="G119" s="83"/>
      <c r="H119" s="83"/>
      <c r="I119" s="83"/>
      <c r="J119" s="83"/>
      <c r="K119" s="83"/>
      <c r="L119" s="83"/>
    </row>
    <row r="120" spans="1:12" s="84" customFormat="1" ht="12.75">
      <c r="A120" s="98"/>
      <c r="F120" s="83"/>
      <c r="G120" s="83"/>
      <c r="H120" s="83"/>
      <c r="I120" s="83"/>
      <c r="J120" s="83"/>
      <c r="K120" s="83"/>
      <c r="L120" s="83"/>
    </row>
    <row r="121" spans="1:12" s="84" customFormat="1" ht="12.75">
      <c r="A121" s="98"/>
      <c r="F121" s="83"/>
      <c r="G121" s="83"/>
      <c r="H121" s="83"/>
      <c r="I121" s="83"/>
      <c r="J121" s="83"/>
      <c r="K121" s="83"/>
      <c r="L121" s="83"/>
    </row>
    <row r="122" spans="1:12" s="84" customFormat="1" ht="12.75">
      <c r="A122" s="98"/>
      <c r="F122" s="83"/>
      <c r="G122" s="83"/>
      <c r="H122" s="83"/>
      <c r="I122" s="83"/>
      <c r="J122" s="83"/>
      <c r="K122" s="83"/>
      <c r="L122" s="83"/>
    </row>
    <row r="123" spans="1:12" s="84" customFormat="1" ht="12.75">
      <c r="A123" s="98"/>
      <c r="F123" s="83"/>
      <c r="G123" s="83"/>
      <c r="H123" s="83"/>
      <c r="I123" s="83"/>
      <c r="J123" s="83"/>
      <c r="K123" s="83"/>
      <c r="L123" s="83"/>
    </row>
    <row r="124" spans="1:12" s="84" customFormat="1" ht="12.75">
      <c r="A124" s="98"/>
      <c r="F124" s="83"/>
      <c r="G124" s="83"/>
      <c r="H124" s="83"/>
      <c r="I124" s="83"/>
      <c r="J124" s="83"/>
      <c r="K124" s="83"/>
      <c r="L124" s="83"/>
    </row>
    <row r="125" spans="1:12" s="84" customFormat="1" ht="12.75">
      <c r="A125" s="98"/>
      <c r="F125" s="83"/>
      <c r="G125" s="83"/>
      <c r="H125" s="83"/>
      <c r="I125" s="83"/>
      <c r="J125" s="83"/>
      <c r="K125" s="83"/>
      <c r="L125" s="83"/>
    </row>
    <row r="126" spans="1:12" s="84" customFormat="1" ht="12.75">
      <c r="A126" s="98"/>
      <c r="F126" s="83"/>
      <c r="G126" s="83"/>
      <c r="H126" s="83"/>
      <c r="I126" s="83"/>
      <c r="J126" s="83"/>
      <c r="K126" s="83"/>
      <c r="L126" s="83"/>
    </row>
    <row r="127" spans="1:12" s="84" customFormat="1" ht="12.75">
      <c r="A127" s="98"/>
      <c r="F127" s="83"/>
      <c r="G127" s="83"/>
      <c r="H127" s="83"/>
      <c r="I127" s="83"/>
      <c r="J127" s="83"/>
      <c r="K127" s="83"/>
      <c r="L127" s="83"/>
    </row>
    <row r="128" spans="1:12" s="84" customFormat="1" ht="12.75">
      <c r="A128" s="98"/>
      <c r="F128" s="83"/>
      <c r="G128" s="83"/>
      <c r="H128" s="83"/>
      <c r="I128" s="83"/>
      <c r="J128" s="83"/>
      <c r="K128" s="83"/>
      <c r="L128" s="83"/>
    </row>
    <row r="129" spans="1:12" s="84" customFormat="1" ht="12.75">
      <c r="A129" s="98"/>
      <c r="F129" s="83"/>
      <c r="G129" s="83"/>
      <c r="H129" s="83"/>
      <c r="I129" s="83"/>
      <c r="J129" s="83"/>
      <c r="K129" s="83"/>
      <c r="L129" s="83"/>
    </row>
    <row r="130" spans="1:12" s="84" customFormat="1" ht="12.75">
      <c r="A130" s="98"/>
      <c r="F130" s="83"/>
      <c r="G130" s="83"/>
      <c r="H130" s="83"/>
      <c r="I130" s="83"/>
      <c r="J130" s="83"/>
      <c r="K130" s="83"/>
      <c r="L130" s="83"/>
    </row>
    <row r="131" spans="1:12" s="84" customFormat="1" ht="12.75">
      <c r="A131" s="98"/>
      <c r="F131" s="83"/>
      <c r="G131" s="83"/>
      <c r="H131" s="83"/>
      <c r="I131" s="83"/>
      <c r="J131" s="83"/>
      <c r="K131" s="83"/>
      <c r="L131" s="83"/>
    </row>
    <row r="132" spans="1:12" s="84" customFormat="1" ht="12.75">
      <c r="A132" s="98"/>
      <c r="F132" s="83"/>
      <c r="G132" s="83"/>
      <c r="H132" s="83"/>
      <c r="I132" s="83"/>
      <c r="J132" s="83"/>
      <c r="K132" s="83"/>
      <c r="L132" s="83"/>
    </row>
    <row r="133" spans="1:12" s="84" customFormat="1" ht="12.75">
      <c r="A133" s="98"/>
      <c r="F133" s="83"/>
      <c r="G133" s="83"/>
      <c r="H133" s="83"/>
      <c r="I133" s="83"/>
      <c r="J133" s="83"/>
      <c r="K133" s="83"/>
      <c r="L133" s="83"/>
    </row>
    <row r="134" spans="1:12" s="84" customFormat="1" ht="12.75">
      <c r="A134" s="98"/>
      <c r="F134" s="83"/>
      <c r="G134" s="83"/>
      <c r="H134" s="83"/>
      <c r="I134" s="83"/>
      <c r="J134" s="83"/>
      <c r="K134" s="83"/>
      <c r="L134" s="83"/>
    </row>
    <row r="135" spans="1:12" s="84" customFormat="1" ht="12.75">
      <c r="A135" s="98"/>
      <c r="F135" s="83"/>
      <c r="G135" s="83"/>
      <c r="H135" s="83"/>
      <c r="I135" s="83"/>
      <c r="J135" s="83"/>
      <c r="K135" s="83"/>
      <c r="L135" s="83"/>
    </row>
    <row r="136" spans="1:12" s="84" customFormat="1" ht="12.75">
      <c r="A136" s="98"/>
      <c r="F136" s="83"/>
      <c r="G136" s="83"/>
      <c r="H136" s="83"/>
      <c r="I136" s="83"/>
      <c r="J136" s="83"/>
      <c r="K136" s="83"/>
      <c r="L136" s="83"/>
    </row>
    <row r="137" spans="1:12" s="84" customFormat="1" ht="12.75">
      <c r="A137" s="98"/>
      <c r="F137" s="83"/>
      <c r="G137" s="83"/>
      <c r="H137" s="83"/>
      <c r="I137" s="83"/>
      <c r="J137" s="83"/>
      <c r="K137" s="83"/>
      <c r="L137" s="83"/>
    </row>
    <row r="138" spans="1:12" s="84" customFormat="1" ht="12.75">
      <c r="A138" s="98"/>
      <c r="F138" s="83"/>
      <c r="G138" s="83"/>
      <c r="H138" s="83"/>
      <c r="I138" s="83"/>
      <c r="J138" s="83"/>
      <c r="K138" s="83"/>
      <c r="L138" s="83"/>
    </row>
    <row r="139" spans="1:12" s="84" customFormat="1" ht="12.75">
      <c r="A139" s="98"/>
      <c r="F139" s="83"/>
      <c r="G139" s="83"/>
      <c r="H139" s="83"/>
      <c r="I139" s="83"/>
      <c r="J139" s="83"/>
      <c r="K139" s="83"/>
      <c r="L139" s="83"/>
    </row>
    <row r="140" spans="1:12" s="84" customFormat="1" ht="12.75">
      <c r="A140" s="98"/>
      <c r="F140" s="83"/>
      <c r="G140" s="83"/>
      <c r="H140" s="83"/>
      <c r="I140" s="83"/>
      <c r="J140" s="83"/>
      <c r="K140" s="83"/>
      <c r="L140" s="83"/>
    </row>
    <row r="141" spans="1:12" s="84" customFormat="1" ht="12.75">
      <c r="A141" s="98"/>
      <c r="F141" s="83"/>
      <c r="G141" s="83"/>
      <c r="H141" s="83"/>
      <c r="I141" s="83"/>
      <c r="J141" s="83"/>
      <c r="K141" s="83"/>
      <c r="L141" s="83"/>
    </row>
    <row r="142" spans="1:12" s="84" customFormat="1" ht="12.75">
      <c r="A142" s="98"/>
      <c r="F142" s="83"/>
      <c r="G142" s="83"/>
      <c r="H142" s="83"/>
      <c r="I142" s="83"/>
      <c r="J142" s="83"/>
      <c r="K142" s="83"/>
      <c r="L142" s="83"/>
    </row>
    <row r="143" spans="1:12" s="84" customFormat="1" ht="12.75">
      <c r="A143" s="98"/>
      <c r="F143" s="83"/>
      <c r="G143" s="83"/>
      <c r="H143" s="83"/>
      <c r="I143" s="83"/>
      <c r="J143" s="83"/>
      <c r="K143" s="83"/>
      <c r="L143" s="83"/>
    </row>
    <row r="144" spans="1:12" s="84" customFormat="1" ht="12.75">
      <c r="A144" s="98"/>
      <c r="F144" s="83"/>
      <c r="G144" s="83"/>
      <c r="H144" s="83"/>
      <c r="I144" s="83"/>
      <c r="J144" s="83"/>
      <c r="K144" s="83"/>
      <c r="L144" s="83"/>
    </row>
    <row r="145" spans="1:12" s="84" customFormat="1" ht="12.75">
      <c r="A145" s="98"/>
      <c r="F145" s="83"/>
      <c r="G145" s="83"/>
      <c r="H145" s="83"/>
      <c r="I145" s="83"/>
      <c r="J145" s="83"/>
      <c r="K145" s="83"/>
      <c r="L145" s="83"/>
    </row>
    <row r="146" spans="1:12" s="84" customFormat="1" ht="12.75">
      <c r="A146" s="98"/>
      <c r="F146" s="83"/>
      <c r="G146" s="83"/>
      <c r="H146" s="83"/>
      <c r="I146" s="83"/>
      <c r="J146" s="83"/>
      <c r="K146" s="83"/>
      <c r="L146" s="83"/>
    </row>
    <row r="147" spans="1:12" s="84" customFormat="1" ht="12.75">
      <c r="A147" s="98"/>
      <c r="F147" s="83"/>
      <c r="G147" s="83"/>
      <c r="H147" s="83"/>
      <c r="I147" s="83"/>
      <c r="J147" s="83"/>
      <c r="K147" s="83"/>
      <c r="L147" s="83"/>
    </row>
    <row r="148" spans="1:12" s="84" customFormat="1" ht="12.75">
      <c r="A148" s="98"/>
      <c r="F148" s="83"/>
      <c r="G148" s="83"/>
      <c r="H148" s="83"/>
      <c r="I148" s="83"/>
      <c r="J148" s="83"/>
      <c r="K148" s="83"/>
      <c r="L148" s="83"/>
    </row>
    <row r="149" spans="1:12" s="84" customFormat="1" ht="12.75">
      <c r="A149" s="98"/>
      <c r="F149" s="83"/>
      <c r="G149" s="83"/>
      <c r="H149" s="83"/>
      <c r="I149" s="83"/>
      <c r="J149" s="83"/>
      <c r="K149" s="83"/>
      <c r="L149" s="83"/>
    </row>
    <row r="150" spans="1:12" s="84" customFormat="1" ht="12.75">
      <c r="A150" s="98"/>
      <c r="F150" s="83"/>
      <c r="G150" s="83"/>
      <c r="H150" s="83"/>
      <c r="I150" s="83"/>
      <c r="J150" s="83"/>
      <c r="K150" s="83"/>
      <c r="L150" s="83"/>
    </row>
    <row r="151" spans="1:12" s="84" customFormat="1" ht="12.75">
      <c r="A151" s="98"/>
      <c r="F151" s="83"/>
      <c r="G151" s="83"/>
      <c r="H151" s="83"/>
      <c r="I151" s="83"/>
      <c r="J151" s="83"/>
      <c r="K151" s="83"/>
      <c r="L151" s="83"/>
    </row>
    <row r="152" spans="1:12" s="84" customFormat="1" ht="12.75">
      <c r="A152" s="98"/>
      <c r="F152" s="83"/>
      <c r="G152" s="83"/>
      <c r="H152" s="83"/>
      <c r="I152" s="83"/>
      <c r="J152" s="83"/>
      <c r="K152" s="83"/>
      <c r="L152" s="83"/>
    </row>
    <row r="153" spans="1:12" s="84" customFormat="1" ht="12.75">
      <c r="A153" s="98"/>
      <c r="F153" s="83"/>
      <c r="G153" s="83"/>
      <c r="H153" s="83"/>
      <c r="I153" s="83"/>
      <c r="J153" s="83"/>
      <c r="K153" s="83"/>
      <c r="L153" s="83"/>
    </row>
    <row r="154" spans="1:12" s="84" customFormat="1" ht="12.75">
      <c r="A154" s="98"/>
      <c r="F154" s="83"/>
      <c r="G154" s="83"/>
      <c r="H154" s="83"/>
      <c r="I154" s="83"/>
      <c r="J154" s="83"/>
      <c r="K154" s="83"/>
      <c r="L154" s="83"/>
    </row>
    <row r="155" spans="1:12" s="84" customFormat="1" ht="12.75">
      <c r="A155" s="98"/>
      <c r="F155" s="83"/>
      <c r="G155" s="83"/>
      <c r="H155" s="83"/>
      <c r="I155" s="83"/>
      <c r="J155" s="83"/>
      <c r="K155" s="83"/>
      <c r="L155" s="83"/>
    </row>
    <row r="156" spans="1:12" s="84" customFormat="1" ht="12.75">
      <c r="A156" s="98"/>
      <c r="F156" s="83"/>
      <c r="G156" s="83"/>
      <c r="H156" s="83"/>
      <c r="I156" s="83"/>
      <c r="J156" s="83"/>
      <c r="K156" s="83"/>
      <c r="L156" s="83"/>
    </row>
    <row r="157" spans="1:12" s="84" customFormat="1" ht="12.75">
      <c r="A157" s="98"/>
      <c r="F157" s="83"/>
      <c r="G157" s="83"/>
      <c r="H157" s="83"/>
      <c r="I157" s="83"/>
      <c r="J157" s="83"/>
      <c r="K157" s="83"/>
      <c r="L157" s="83"/>
    </row>
  </sheetData>
  <sheetProtection selectLockedCells="1" selectUnlockedCells="1"/>
  <mergeCells count="12">
    <mergeCell ref="A1:J1"/>
    <mergeCell ref="A3:A4"/>
    <mergeCell ref="B3:B4"/>
    <mergeCell ref="C3:C4"/>
    <mergeCell ref="D3:D4"/>
    <mergeCell ref="E3:E4"/>
    <mergeCell ref="F3:F4"/>
    <mergeCell ref="G3:J3"/>
    <mergeCell ref="C28:F28"/>
    <mergeCell ref="H28:J28"/>
    <mergeCell ref="C29:F29"/>
    <mergeCell ref="H29:J29"/>
  </mergeCells>
  <printOptions/>
  <pageMargins left="1.18125" right="0.39375" top="0.7875" bottom="0.7875" header="0.39375" footer="0.5118055555555555"/>
  <pageSetup horizontalDpi="300" verticalDpi="300" orientation="landscape" paperSize="9" scale="56"/>
  <headerFooter alignWithMargins="0">
    <oddHeader>&amp;C&amp;"Times New Roman,Обычный"&amp;14 &amp;R&amp;"Times New Roman,Обычный"&amp;14Продовження додатка 1
Таблиця 2</oddHeader>
  </headerFooter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102"/>
  <sheetViews>
    <sheetView zoomScale="80" zoomScaleNormal="80" zoomScaleSheetLayoutView="50" workbookViewId="0" topLeftCell="A49">
      <selection activeCell="F72" sqref="F72"/>
    </sheetView>
  </sheetViews>
  <sheetFormatPr defaultColWidth="9.00390625" defaultRowHeight="12.75"/>
  <cols>
    <col min="1" max="1" width="93.375" style="15" customWidth="1"/>
    <col min="2" max="2" width="15.00390625" style="15" customWidth="1"/>
    <col min="3" max="3" width="13.50390625" style="15" customWidth="1"/>
    <col min="4" max="4" width="16.00390625" style="15" customWidth="1"/>
    <col min="5" max="5" width="0" style="15" hidden="1" customWidth="1"/>
    <col min="6" max="10" width="16.00390625" style="15" customWidth="1"/>
    <col min="11" max="16384" width="9.125" style="15" customWidth="1"/>
  </cols>
  <sheetData>
    <row r="1" spans="1:10" ht="12.75">
      <c r="A1" s="40" t="s">
        <v>184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48" customHeight="1">
      <c r="A3" s="86" t="s">
        <v>46</v>
      </c>
      <c r="B3" s="42" t="s">
        <v>185</v>
      </c>
      <c r="C3" s="42" t="s">
        <v>48</v>
      </c>
      <c r="D3" s="42" t="s">
        <v>186</v>
      </c>
      <c r="E3" s="42" t="s">
        <v>50</v>
      </c>
      <c r="F3" s="41" t="s">
        <v>123</v>
      </c>
      <c r="G3" s="41" t="s">
        <v>124</v>
      </c>
      <c r="H3" s="41"/>
      <c r="I3" s="41"/>
      <c r="J3" s="41"/>
    </row>
    <row r="4" spans="1:10" ht="38.25" customHeight="1">
      <c r="A4" s="86"/>
      <c r="B4" s="42"/>
      <c r="C4" s="42"/>
      <c r="D4" s="42"/>
      <c r="E4" s="42"/>
      <c r="F4" s="41"/>
      <c r="G4" s="42" t="s">
        <v>126</v>
      </c>
      <c r="H4" s="42" t="s">
        <v>127</v>
      </c>
      <c r="I4" s="42" t="s">
        <v>128</v>
      </c>
      <c r="J4" s="42" t="s">
        <v>129</v>
      </c>
    </row>
    <row r="5" spans="1:10" ht="18" customHeigh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ht="19.5" customHeight="1">
      <c r="A6" s="99" t="s">
        <v>187</v>
      </c>
      <c r="B6" s="100">
        <v>3000</v>
      </c>
      <c r="C6" s="51">
        <f>SUM(C7:C12,C16)</f>
        <v>18552</v>
      </c>
      <c r="D6" s="51">
        <f>SUM(D7:D12,D16)</f>
        <v>23252</v>
      </c>
      <c r="E6" s="52">
        <f>SUM(E7:E12,E16)</f>
        <v>0</v>
      </c>
      <c r="F6" s="62">
        <v>23895</v>
      </c>
      <c r="G6" s="52">
        <f>SUM(G7:G12,G16)</f>
        <v>0</v>
      </c>
      <c r="H6" s="52">
        <f>SUM(H7:H12,H16)</f>
        <v>0</v>
      </c>
      <c r="I6" s="52">
        <f>SUM(I7:I12,I16)</f>
        <v>0</v>
      </c>
      <c r="J6" s="52">
        <f>SUM(J7:J12,J16)</f>
        <v>0</v>
      </c>
    </row>
    <row r="7" spans="1:10" ht="19.5" customHeight="1">
      <c r="A7" s="44" t="s">
        <v>188</v>
      </c>
      <c r="B7" s="29">
        <v>3010</v>
      </c>
      <c r="C7" s="45">
        <v>11164</v>
      </c>
      <c r="D7" s="45">
        <v>15220</v>
      </c>
      <c r="E7" s="46"/>
      <c r="F7" s="47">
        <v>23590</v>
      </c>
      <c r="G7" s="46"/>
      <c r="H7" s="46"/>
      <c r="I7" s="46"/>
      <c r="J7" s="46"/>
    </row>
    <row r="8" spans="1:10" ht="19.5" customHeight="1">
      <c r="A8" s="44" t="s">
        <v>189</v>
      </c>
      <c r="B8" s="29">
        <v>3020</v>
      </c>
      <c r="C8" s="46"/>
      <c r="D8" s="45"/>
      <c r="E8" s="46"/>
      <c r="F8" s="47">
        <f>SUM(G8:J8)</f>
        <v>0</v>
      </c>
      <c r="G8" s="46"/>
      <c r="H8" s="46"/>
      <c r="I8" s="46"/>
      <c r="J8" s="46"/>
    </row>
    <row r="9" spans="1:10" ht="19.5" customHeight="1">
      <c r="A9" s="44" t="s">
        <v>190</v>
      </c>
      <c r="B9" s="29">
        <v>3021</v>
      </c>
      <c r="C9" s="46"/>
      <c r="D9" s="45"/>
      <c r="E9" s="46"/>
      <c r="F9" s="47">
        <f>SUM(G9:J9)</f>
        <v>0</v>
      </c>
      <c r="G9" s="46"/>
      <c r="H9" s="46"/>
      <c r="I9" s="46"/>
      <c r="J9" s="46"/>
    </row>
    <row r="10" spans="1:10" ht="19.5" customHeight="1">
      <c r="A10" s="44" t="s">
        <v>191</v>
      </c>
      <c r="B10" s="29">
        <v>3030</v>
      </c>
      <c r="C10" s="45">
        <v>7080</v>
      </c>
      <c r="D10" s="45">
        <v>7764</v>
      </c>
      <c r="E10" s="46"/>
      <c r="F10" s="47">
        <v>0</v>
      </c>
      <c r="G10" s="46"/>
      <c r="H10" s="46"/>
      <c r="I10" s="46"/>
      <c r="J10" s="46"/>
    </row>
    <row r="11" spans="1:10" ht="12.75">
      <c r="A11" s="44" t="s">
        <v>192</v>
      </c>
      <c r="B11" s="29">
        <v>3040</v>
      </c>
      <c r="C11" s="46"/>
      <c r="D11" s="45"/>
      <c r="E11" s="46"/>
      <c r="F11" s="47">
        <f>SUM(G11:J11)</f>
        <v>0</v>
      </c>
      <c r="G11" s="46"/>
      <c r="H11" s="46"/>
      <c r="I11" s="46"/>
      <c r="J11" s="46"/>
    </row>
    <row r="12" spans="1:10" ht="12.75">
      <c r="A12" s="44" t="s">
        <v>193</v>
      </c>
      <c r="B12" s="29">
        <v>3050</v>
      </c>
      <c r="C12" s="48">
        <f>SUM(C13:C15)</f>
        <v>0</v>
      </c>
      <c r="D12" s="47">
        <f>SUM(D13:D15)</f>
        <v>0</v>
      </c>
      <c r="E12" s="48">
        <f>SUM(E13:E15)</f>
        <v>0</v>
      </c>
      <c r="F12" s="47">
        <f>SUM(G12:J12)</f>
        <v>0</v>
      </c>
      <c r="G12" s="48">
        <f>SUM(G13:G15)</f>
        <v>0</v>
      </c>
      <c r="H12" s="48">
        <f>SUM(H13:H15)</f>
        <v>0</v>
      </c>
      <c r="I12" s="48">
        <f>SUM(I13:I15)</f>
        <v>0</v>
      </c>
      <c r="J12" s="48">
        <f>SUM(J13:J15)</f>
        <v>0</v>
      </c>
    </row>
    <row r="13" spans="1:10" ht="19.5" customHeight="1">
      <c r="A13" s="44" t="s">
        <v>194</v>
      </c>
      <c r="B13" s="29">
        <v>3051</v>
      </c>
      <c r="C13" s="46"/>
      <c r="D13" s="45"/>
      <c r="E13" s="46"/>
      <c r="F13" s="47">
        <f>SUM(G13:J13)</f>
        <v>0</v>
      </c>
      <c r="G13" s="46"/>
      <c r="H13" s="46"/>
      <c r="I13" s="46"/>
      <c r="J13" s="46"/>
    </row>
    <row r="14" spans="1:10" ht="19.5" customHeight="1">
      <c r="A14" s="44" t="s">
        <v>195</v>
      </c>
      <c r="B14" s="29">
        <v>3052</v>
      </c>
      <c r="C14" s="46"/>
      <c r="D14" s="45"/>
      <c r="E14" s="46"/>
      <c r="F14" s="47">
        <f>SUM(G14:J14)</f>
        <v>0</v>
      </c>
      <c r="G14" s="46"/>
      <c r="H14" s="46"/>
      <c r="I14" s="46"/>
      <c r="J14" s="46"/>
    </row>
    <row r="15" spans="1:10" ht="19.5" customHeight="1">
      <c r="A15" s="44" t="s">
        <v>196</v>
      </c>
      <c r="B15" s="29">
        <v>3053</v>
      </c>
      <c r="C15" s="46"/>
      <c r="D15" s="45"/>
      <c r="E15" s="46"/>
      <c r="F15" s="47">
        <f>SUM(G15:J15)</f>
        <v>0</v>
      </c>
      <c r="G15" s="46"/>
      <c r="H15" s="46"/>
      <c r="I15" s="46"/>
      <c r="J15" s="46"/>
    </row>
    <row r="16" spans="1:10" ht="19.5" customHeight="1">
      <c r="A16" s="44" t="s">
        <v>197</v>
      </c>
      <c r="B16" s="29">
        <v>3060</v>
      </c>
      <c r="C16" s="45">
        <v>308</v>
      </c>
      <c r="D16" s="45">
        <v>268</v>
      </c>
      <c r="E16" s="46"/>
      <c r="F16" s="47">
        <v>305</v>
      </c>
      <c r="G16" s="46"/>
      <c r="H16" s="46"/>
      <c r="I16" s="46"/>
      <c r="J16" s="46"/>
    </row>
    <row r="17" spans="1:10" ht="19.5" customHeight="1">
      <c r="A17" s="49" t="s">
        <v>198</v>
      </c>
      <c r="B17" s="50">
        <v>3100</v>
      </c>
      <c r="C17" s="51">
        <f>SUM(C18:C20,C24,C31,C32)</f>
        <v>-18450</v>
      </c>
      <c r="D17" s="51">
        <f>SUM(D18:D20,D24,D31,D32)</f>
        <v>-23207</v>
      </c>
      <c r="E17" s="52">
        <f>SUM(E18:E20,E24,E31,E32)</f>
        <v>0</v>
      </c>
      <c r="F17" s="62">
        <v>-23895</v>
      </c>
      <c r="G17" s="52">
        <f>SUM(G18:G20,G24,G31,G32)</f>
        <v>0</v>
      </c>
      <c r="H17" s="52">
        <f>SUM(H18:H20,H24,H31,H32)</f>
        <v>0</v>
      </c>
      <c r="I17" s="52">
        <f>SUM(I18:I20,I24,I31,I32)</f>
        <v>0</v>
      </c>
      <c r="J17" s="52">
        <f>SUM(J18:J20,J24,J31,J32)</f>
        <v>0</v>
      </c>
    </row>
    <row r="18" spans="1:10" ht="19.5" customHeight="1">
      <c r="A18" s="44" t="s">
        <v>199</v>
      </c>
      <c r="B18" s="29">
        <v>3110</v>
      </c>
      <c r="C18" s="45">
        <v>-4013</v>
      </c>
      <c r="D18" s="45">
        <v>-3232</v>
      </c>
      <c r="E18" s="46" t="s">
        <v>61</v>
      </c>
      <c r="F18" s="47">
        <v>-2196</v>
      </c>
      <c r="G18" s="46" t="s">
        <v>61</v>
      </c>
      <c r="H18" s="46" t="s">
        <v>61</v>
      </c>
      <c r="I18" s="46" t="s">
        <v>61</v>
      </c>
      <c r="J18" s="46" t="s">
        <v>61</v>
      </c>
    </row>
    <row r="19" spans="1:10" ht="19.5" customHeight="1">
      <c r="A19" s="44" t="s">
        <v>200</v>
      </c>
      <c r="B19" s="29">
        <v>3120</v>
      </c>
      <c r="C19" s="45">
        <v>-10177</v>
      </c>
      <c r="D19" s="45">
        <v>-13670</v>
      </c>
      <c r="E19" s="46" t="s">
        <v>61</v>
      </c>
      <c r="F19" s="47">
        <v>-14586</v>
      </c>
      <c r="G19" s="46" t="s">
        <v>61</v>
      </c>
      <c r="H19" s="46" t="s">
        <v>61</v>
      </c>
      <c r="I19" s="46" t="s">
        <v>61</v>
      </c>
      <c r="J19" s="46" t="s">
        <v>61</v>
      </c>
    </row>
    <row r="20" spans="1:10" ht="19.5" customHeight="1">
      <c r="A20" s="44" t="s">
        <v>201</v>
      </c>
      <c r="B20" s="29">
        <v>3130</v>
      </c>
      <c r="C20" s="48">
        <f>SUM(C21:C23)</f>
        <v>0</v>
      </c>
      <c r="D20" s="47">
        <f>SUM(D21:D23)</f>
        <v>0</v>
      </c>
      <c r="E20" s="48">
        <f>SUM(E21:E23)</f>
        <v>0</v>
      </c>
      <c r="F20" s="48">
        <f>SUM(G20:J20)</f>
        <v>0</v>
      </c>
      <c r="G20" s="48">
        <f>SUM(G21:G23)</f>
        <v>0</v>
      </c>
      <c r="H20" s="48">
        <f>SUM(H21:H23)</f>
        <v>0</v>
      </c>
      <c r="I20" s="48">
        <f>SUM(I21:I23)</f>
        <v>0</v>
      </c>
      <c r="J20" s="48">
        <f>SUM(J21:J23)</f>
        <v>0</v>
      </c>
    </row>
    <row r="21" spans="1:10" ht="19.5" customHeight="1">
      <c r="A21" s="44" t="s">
        <v>194</v>
      </c>
      <c r="B21" s="29">
        <v>3131</v>
      </c>
      <c r="C21" s="46" t="s">
        <v>61</v>
      </c>
      <c r="D21" s="45" t="s">
        <v>61</v>
      </c>
      <c r="E21" s="46" t="s">
        <v>61</v>
      </c>
      <c r="F21" s="48">
        <f>SUM(G21:J21)</f>
        <v>0</v>
      </c>
      <c r="G21" s="46" t="s">
        <v>61</v>
      </c>
      <c r="H21" s="46" t="s">
        <v>61</v>
      </c>
      <c r="I21" s="46" t="s">
        <v>61</v>
      </c>
      <c r="J21" s="46" t="s">
        <v>61</v>
      </c>
    </row>
    <row r="22" spans="1:10" ht="19.5" customHeight="1">
      <c r="A22" s="44" t="s">
        <v>195</v>
      </c>
      <c r="B22" s="29">
        <v>3132</v>
      </c>
      <c r="C22" s="46" t="s">
        <v>61</v>
      </c>
      <c r="D22" s="45" t="s">
        <v>61</v>
      </c>
      <c r="E22" s="46" t="s">
        <v>61</v>
      </c>
      <c r="F22" s="48">
        <f>SUM(G22:J22)</f>
        <v>0</v>
      </c>
      <c r="G22" s="46" t="s">
        <v>61</v>
      </c>
      <c r="H22" s="46" t="s">
        <v>61</v>
      </c>
      <c r="I22" s="46" t="s">
        <v>61</v>
      </c>
      <c r="J22" s="46" t="s">
        <v>61</v>
      </c>
    </row>
    <row r="23" spans="1:10" ht="19.5" customHeight="1">
      <c r="A23" s="44" t="s">
        <v>196</v>
      </c>
      <c r="B23" s="29">
        <v>3133</v>
      </c>
      <c r="C23" s="46" t="s">
        <v>61</v>
      </c>
      <c r="D23" s="45" t="s">
        <v>61</v>
      </c>
      <c r="E23" s="46" t="s">
        <v>61</v>
      </c>
      <c r="F23" s="48">
        <f>SUM(G23:J23)</f>
        <v>0</v>
      </c>
      <c r="G23" s="46" t="s">
        <v>61</v>
      </c>
      <c r="H23" s="46" t="s">
        <v>61</v>
      </c>
      <c r="I23" s="46" t="s">
        <v>61</v>
      </c>
      <c r="J23" s="46" t="s">
        <v>61</v>
      </c>
    </row>
    <row r="24" spans="1:10" ht="19.5" customHeight="1">
      <c r="A24" s="44" t="s">
        <v>202</v>
      </c>
      <c r="B24" s="29">
        <v>3140</v>
      </c>
      <c r="C24" s="47">
        <f>SUM(C25:C28,C30)</f>
        <v>-4201</v>
      </c>
      <c r="D24" s="47">
        <f>SUM(D25:D28,D30)</f>
        <v>-6169</v>
      </c>
      <c r="E24" s="48">
        <f>SUM(E25:E28,E30)</f>
        <v>0</v>
      </c>
      <c r="F24" s="47">
        <v>-7012</v>
      </c>
      <c r="G24" s="48">
        <f>SUM(G25:G28,G30)</f>
        <v>0</v>
      </c>
      <c r="H24" s="48">
        <f>SUM(H25:H28,H30)</f>
        <v>0</v>
      </c>
      <c r="I24" s="48">
        <f>SUM(I25:I28,I30)</f>
        <v>0</v>
      </c>
      <c r="J24" s="48">
        <f>SUM(J25:J28,J30)</f>
        <v>0</v>
      </c>
    </row>
    <row r="25" spans="1:10" ht="19.5" customHeight="1">
      <c r="A25" s="44" t="s">
        <v>164</v>
      </c>
      <c r="B25" s="29">
        <v>3141</v>
      </c>
      <c r="C25" s="45" t="s">
        <v>61</v>
      </c>
      <c r="D25" s="45" t="s">
        <v>61</v>
      </c>
      <c r="E25" s="46" t="s">
        <v>61</v>
      </c>
      <c r="F25" s="48">
        <f>SUM(G25:J25)</f>
        <v>0</v>
      </c>
      <c r="G25" s="46" t="s">
        <v>61</v>
      </c>
      <c r="H25" s="46" t="s">
        <v>61</v>
      </c>
      <c r="I25" s="46" t="s">
        <v>61</v>
      </c>
      <c r="J25" s="46" t="s">
        <v>61</v>
      </c>
    </row>
    <row r="26" spans="1:10" ht="19.5" customHeight="1">
      <c r="A26" s="44" t="s">
        <v>203</v>
      </c>
      <c r="B26" s="29">
        <v>3142</v>
      </c>
      <c r="C26" s="45">
        <v>-2392</v>
      </c>
      <c r="D26" s="45">
        <v>-3584</v>
      </c>
      <c r="E26" s="46" t="s">
        <v>61</v>
      </c>
      <c r="F26" s="47">
        <v>-4118</v>
      </c>
      <c r="G26" s="46" t="s">
        <v>61</v>
      </c>
      <c r="H26" s="46" t="s">
        <v>61</v>
      </c>
      <c r="I26" s="46" t="s">
        <v>61</v>
      </c>
      <c r="J26" s="46" t="s">
        <v>61</v>
      </c>
    </row>
    <row r="27" spans="1:10" ht="19.5" customHeight="1">
      <c r="A27" s="44" t="s">
        <v>168</v>
      </c>
      <c r="B27" s="29">
        <v>3143</v>
      </c>
      <c r="C27" s="45">
        <v>-1638</v>
      </c>
      <c r="D27" s="45">
        <v>-2365</v>
      </c>
      <c r="E27" s="46" t="s">
        <v>61</v>
      </c>
      <c r="F27" s="47">
        <v>-2625</v>
      </c>
      <c r="G27" s="46" t="s">
        <v>61</v>
      </c>
      <c r="H27" s="46" t="s">
        <v>61</v>
      </c>
      <c r="I27" s="46" t="s">
        <v>61</v>
      </c>
      <c r="J27" s="46" t="s">
        <v>61</v>
      </c>
    </row>
    <row r="28" spans="1:10" ht="19.5" customHeight="1">
      <c r="A28" s="44" t="s">
        <v>204</v>
      </c>
      <c r="B28" s="29">
        <v>3144</v>
      </c>
      <c r="C28" s="48"/>
      <c r="D28" s="47"/>
      <c r="E28" s="48"/>
      <c r="F28" s="48">
        <f>SUM(G28:J28)</f>
        <v>0</v>
      </c>
      <c r="G28" s="48"/>
      <c r="H28" s="48"/>
      <c r="I28" s="48"/>
      <c r="J28" s="48"/>
    </row>
    <row r="29" spans="1:10" ht="19.5" customHeight="1">
      <c r="A29" s="44" t="s">
        <v>205</v>
      </c>
      <c r="B29" s="29" t="s">
        <v>206</v>
      </c>
      <c r="C29" s="46" t="s">
        <v>61</v>
      </c>
      <c r="D29" s="45" t="s">
        <v>61</v>
      </c>
      <c r="E29" s="46" t="s">
        <v>61</v>
      </c>
      <c r="F29" s="48">
        <f>SUM(G29:J29)</f>
        <v>0</v>
      </c>
      <c r="G29" s="46" t="s">
        <v>61</v>
      </c>
      <c r="H29" s="46" t="s">
        <v>61</v>
      </c>
      <c r="I29" s="46" t="s">
        <v>61</v>
      </c>
      <c r="J29" s="46" t="s">
        <v>61</v>
      </c>
    </row>
    <row r="30" spans="1:10" ht="19.5" customHeight="1">
      <c r="A30" s="44" t="s">
        <v>207</v>
      </c>
      <c r="B30" s="29">
        <v>3150</v>
      </c>
      <c r="C30" s="45">
        <v>-171</v>
      </c>
      <c r="D30" s="45">
        <v>-220</v>
      </c>
      <c r="E30" s="46" t="s">
        <v>61</v>
      </c>
      <c r="F30" s="47">
        <v>-269</v>
      </c>
      <c r="G30" s="46" t="s">
        <v>61</v>
      </c>
      <c r="H30" s="46" t="s">
        <v>61</v>
      </c>
      <c r="I30" s="46" t="s">
        <v>61</v>
      </c>
      <c r="J30" s="46" t="s">
        <v>61</v>
      </c>
    </row>
    <row r="31" spans="1:10" ht="19.5" customHeight="1">
      <c r="A31" s="44" t="s">
        <v>208</v>
      </c>
      <c r="B31" s="29">
        <v>3160</v>
      </c>
      <c r="C31" s="46" t="s">
        <v>61</v>
      </c>
      <c r="D31" s="45" t="s">
        <v>61</v>
      </c>
      <c r="E31" s="46" t="s">
        <v>61</v>
      </c>
      <c r="F31" s="48">
        <f>SUM(G31:J31)</f>
        <v>0</v>
      </c>
      <c r="G31" s="46" t="s">
        <v>61</v>
      </c>
      <c r="H31" s="46" t="s">
        <v>61</v>
      </c>
      <c r="I31" s="46" t="s">
        <v>61</v>
      </c>
      <c r="J31" s="46" t="s">
        <v>61</v>
      </c>
    </row>
    <row r="32" spans="1:10" ht="19.5" customHeight="1">
      <c r="A32" s="44" t="s">
        <v>68</v>
      </c>
      <c r="B32" s="29">
        <v>3170</v>
      </c>
      <c r="C32" s="45">
        <v>-59</v>
      </c>
      <c r="D32" s="45">
        <v>-136</v>
      </c>
      <c r="E32" s="46" t="s">
        <v>61</v>
      </c>
      <c r="F32" s="47">
        <v>-101</v>
      </c>
      <c r="G32" s="46" t="s">
        <v>61</v>
      </c>
      <c r="H32" s="46" t="s">
        <v>61</v>
      </c>
      <c r="I32" s="46" t="s">
        <v>61</v>
      </c>
      <c r="J32" s="46" t="s">
        <v>61</v>
      </c>
    </row>
    <row r="33" spans="1:10" ht="19.5" customHeight="1">
      <c r="A33" s="49" t="s">
        <v>209</v>
      </c>
      <c r="B33" s="50">
        <v>3195</v>
      </c>
      <c r="C33" s="51">
        <f>SUM(C6,C17)</f>
        <v>102</v>
      </c>
      <c r="D33" s="51">
        <f>SUM(D6,D17)</f>
        <v>45</v>
      </c>
      <c r="E33" s="52">
        <f>SUM(E6,E17)</f>
        <v>0</v>
      </c>
      <c r="F33" s="62">
        <v>7</v>
      </c>
      <c r="G33" s="52">
        <f>SUM(G6,G17)</f>
        <v>0</v>
      </c>
      <c r="H33" s="52">
        <f>SUM(H6,H17)</f>
        <v>0</v>
      </c>
      <c r="I33" s="52">
        <f>SUM(I6,I17)</f>
        <v>0</v>
      </c>
      <c r="J33" s="52">
        <f>SUM(J6,J17)</f>
        <v>0</v>
      </c>
    </row>
    <row r="34" spans="1:10" ht="19.5" customHeight="1">
      <c r="A34" s="101" t="s">
        <v>210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ht="19.5" customHeight="1">
      <c r="A35" s="99" t="s">
        <v>211</v>
      </c>
      <c r="B35" s="100">
        <v>3200</v>
      </c>
      <c r="C35" s="51">
        <f>SUM(C36:C38)</f>
        <v>210</v>
      </c>
      <c r="D35" s="51">
        <f>SUM(D36:D38)</f>
        <v>0</v>
      </c>
      <c r="E35" s="52">
        <f>SUM(E36:E38)</f>
        <v>0</v>
      </c>
      <c r="F35" s="62">
        <f>SUM(G35:J35)</f>
        <v>0</v>
      </c>
      <c r="G35" s="52">
        <f>SUM(G36:G38)</f>
        <v>0</v>
      </c>
      <c r="H35" s="52">
        <f>SUM(H36:H38)</f>
        <v>0</v>
      </c>
      <c r="I35" s="52">
        <f>SUM(I36:I38)</f>
        <v>0</v>
      </c>
      <c r="J35" s="52">
        <f>SUM(J36:J38)</f>
        <v>0</v>
      </c>
    </row>
    <row r="36" spans="1:10" ht="19.5" customHeight="1">
      <c r="A36" s="44" t="s">
        <v>212</v>
      </c>
      <c r="B36" s="29">
        <v>3210</v>
      </c>
      <c r="C36" s="46"/>
      <c r="D36" s="45"/>
      <c r="E36" s="46"/>
      <c r="F36" s="47">
        <f>SUM(G36:J36)</f>
        <v>0</v>
      </c>
      <c r="G36" s="46"/>
      <c r="H36" s="46"/>
      <c r="I36" s="46"/>
      <c r="J36" s="46"/>
    </row>
    <row r="37" spans="1:10" ht="19.5" customHeight="1">
      <c r="A37" s="44" t="s">
        <v>213</v>
      </c>
      <c r="B37" s="29">
        <v>3220</v>
      </c>
      <c r="C37" s="46"/>
      <c r="D37" s="45"/>
      <c r="E37" s="46"/>
      <c r="F37" s="47">
        <f>SUM(G37:J37)</f>
        <v>0</v>
      </c>
      <c r="G37" s="46"/>
      <c r="H37" s="46"/>
      <c r="I37" s="46"/>
      <c r="J37" s="46"/>
    </row>
    <row r="38" spans="1:10" ht="19.5" customHeight="1">
      <c r="A38" s="44" t="s">
        <v>197</v>
      </c>
      <c r="B38" s="29">
        <v>3230</v>
      </c>
      <c r="C38" s="45">
        <v>210</v>
      </c>
      <c r="D38" s="45"/>
      <c r="E38" s="46"/>
      <c r="F38" s="47"/>
      <c r="G38" s="46"/>
      <c r="H38" s="46"/>
      <c r="I38" s="46"/>
      <c r="J38" s="46"/>
    </row>
    <row r="39" spans="1:10" ht="19.5" customHeight="1">
      <c r="A39" s="49" t="s">
        <v>214</v>
      </c>
      <c r="B39" s="50">
        <v>3255</v>
      </c>
      <c r="C39" s="51">
        <f>SUM(C40:C43)</f>
        <v>-210</v>
      </c>
      <c r="D39" s="51">
        <f>SUM(D40:D43)</f>
        <v>0</v>
      </c>
      <c r="E39" s="52">
        <f>SUM(E40:E43)</f>
        <v>0</v>
      </c>
      <c r="F39" s="62">
        <f>SUM(G39:J39)</f>
        <v>0</v>
      </c>
      <c r="G39" s="52">
        <f>SUM(G40:G43)</f>
        <v>0</v>
      </c>
      <c r="H39" s="52">
        <f>SUM(H40:H43)</f>
        <v>0</v>
      </c>
      <c r="I39" s="52">
        <f>SUM(I40:I43)</f>
        <v>0</v>
      </c>
      <c r="J39" s="52">
        <f>SUM(J40:J43)</f>
        <v>0</v>
      </c>
    </row>
    <row r="40" spans="1:10" ht="19.5" customHeight="1">
      <c r="A40" s="44" t="s">
        <v>215</v>
      </c>
      <c r="B40" s="29">
        <v>3260</v>
      </c>
      <c r="C40" s="46" t="s">
        <v>61</v>
      </c>
      <c r="D40" s="45" t="s">
        <v>61</v>
      </c>
      <c r="E40" s="46" t="s">
        <v>61</v>
      </c>
      <c r="F40" s="47">
        <f>SUM(G40:J40)</f>
        <v>0</v>
      </c>
      <c r="G40" s="46" t="s">
        <v>61</v>
      </c>
      <c r="H40" s="46" t="s">
        <v>61</v>
      </c>
      <c r="I40" s="46" t="s">
        <v>61</v>
      </c>
      <c r="J40" s="46" t="s">
        <v>61</v>
      </c>
    </row>
    <row r="41" spans="1:10" ht="19.5" customHeight="1">
      <c r="A41" s="44" t="s">
        <v>216</v>
      </c>
      <c r="B41" s="29">
        <v>3265</v>
      </c>
      <c r="C41" s="46" t="s">
        <v>61</v>
      </c>
      <c r="D41" s="45" t="s">
        <v>61</v>
      </c>
      <c r="E41" s="46" t="s">
        <v>61</v>
      </c>
      <c r="F41" s="47">
        <f>SUM(G41:J41)</f>
        <v>0</v>
      </c>
      <c r="G41" s="46" t="s">
        <v>61</v>
      </c>
      <c r="H41" s="46" t="s">
        <v>61</v>
      </c>
      <c r="I41" s="46" t="s">
        <v>61</v>
      </c>
      <c r="J41" s="46" t="s">
        <v>61</v>
      </c>
    </row>
    <row r="42" spans="1:10" ht="19.5" customHeight="1">
      <c r="A42" s="44" t="s">
        <v>217</v>
      </c>
      <c r="B42" s="29">
        <v>3270</v>
      </c>
      <c r="C42" s="46" t="s">
        <v>61</v>
      </c>
      <c r="D42" s="45" t="s">
        <v>61</v>
      </c>
      <c r="E42" s="46" t="s">
        <v>61</v>
      </c>
      <c r="F42" s="47">
        <f>SUM(G42:J42)</f>
        <v>0</v>
      </c>
      <c r="G42" s="46" t="s">
        <v>61</v>
      </c>
      <c r="H42" s="46" t="s">
        <v>61</v>
      </c>
      <c r="I42" s="46" t="s">
        <v>61</v>
      </c>
      <c r="J42" s="46" t="s">
        <v>61</v>
      </c>
    </row>
    <row r="43" spans="1:10" ht="19.5" customHeight="1">
      <c r="A43" s="44" t="s">
        <v>68</v>
      </c>
      <c r="B43" s="29">
        <v>3280</v>
      </c>
      <c r="C43" s="45">
        <v>-210</v>
      </c>
      <c r="D43" s="45" t="s">
        <v>61</v>
      </c>
      <c r="E43" s="46" t="s">
        <v>61</v>
      </c>
      <c r="F43" s="47">
        <f>SUM(G43:J43)</f>
        <v>0</v>
      </c>
      <c r="G43" s="46" t="s">
        <v>61</v>
      </c>
      <c r="H43" s="46" t="s">
        <v>61</v>
      </c>
      <c r="I43" s="46" t="s">
        <v>61</v>
      </c>
      <c r="J43" s="46" t="s">
        <v>61</v>
      </c>
    </row>
    <row r="44" spans="1:10" ht="19.5" customHeight="1">
      <c r="A44" s="102" t="s">
        <v>218</v>
      </c>
      <c r="B44" s="103">
        <v>3295</v>
      </c>
      <c r="C44" s="52">
        <f>SUM(C35,C39)</f>
        <v>0</v>
      </c>
      <c r="D44" s="51">
        <f>SUM(D35,D39)</f>
        <v>0</v>
      </c>
      <c r="E44" s="52">
        <f>SUM(E35,E39)</f>
        <v>0</v>
      </c>
      <c r="F44" s="62">
        <f>SUM(G44:J44)</f>
        <v>0</v>
      </c>
      <c r="G44" s="52">
        <f>SUM(G35,G39)</f>
        <v>0</v>
      </c>
      <c r="H44" s="52">
        <f>SUM(H35,H39)</f>
        <v>0</v>
      </c>
      <c r="I44" s="52">
        <f>SUM(I35,I39)</f>
        <v>0</v>
      </c>
      <c r="J44" s="52">
        <f>SUM(J35,J39)</f>
        <v>0</v>
      </c>
    </row>
    <row r="45" spans="1:10" ht="19.5" customHeight="1">
      <c r="A45" s="101" t="s">
        <v>219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9.5" customHeight="1">
      <c r="A46" s="49" t="s">
        <v>220</v>
      </c>
      <c r="B46" s="50">
        <v>3300</v>
      </c>
      <c r="C46" s="52">
        <f>SUM(C47,C48,C52)</f>
        <v>0</v>
      </c>
      <c r="D46" s="51">
        <f>SUM(D47,D48,D52)</f>
        <v>0</v>
      </c>
      <c r="E46" s="52">
        <f>SUM(E47,E48,E52)</f>
        <v>0</v>
      </c>
      <c r="F46" s="62">
        <f>SUM(G46:J46)</f>
        <v>0</v>
      </c>
      <c r="G46" s="52">
        <f>SUM(G47,G48,G52)</f>
        <v>0</v>
      </c>
      <c r="H46" s="52">
        <f>SUM(H47,H48,H52)</f>
        <v>0</v>
      </c>
      <c r="I46" s="52">
        <f>SUM(I47,I48,I52)</f>
        <v>0</v>
      </c>
      <c r="J46" s="52">
        <f>SUM(J47,J48,J52)</f>
        <v>0</v>
      </c>
    </row>
    <row r="47" spans="1:10" ht="19.5" customHeight="1">
      <c r="A47" s="44" t="s">
        <v>221</v>
      </c>
      <c r="B47" s="11">
        <v>3305</v>
      </c>
      <c r="C47" s="46"/>
      <c r="D47" s="45"/>
      <c r="E47" s="46"/>
      <c r="F47" s="47">
        <f>SUM(G47:J47)</f>
        <v>0</v>
      </c>
      <c r="G47" s="46"/>
      <c r="H47" s="46"/>
      <c r="I47" s="46"/>
      <c r="J47" s="46"/>
    </row>
    <row r="48" spans="1:10" ht="19.5" customHeight="1">
      <c r="A48" s="44" t="s">
        <v>222</v>
      </c>
      <c r="B48" s="29">
        <v>3310</v>
      </c>
      <c r="C48" s="48">
        <f>SUM(C49:C51)</f>
        <v>0</v>
      </c>
      <c r="D48" s="47">
        <f>SUM(D49:D51)</f>
        <v>0</v>
      </c>
      <c r="E48" s="48">
        <f>SUM(E49:E51)</f>
        <v>0</v>
      </c>
      <c r="F48" s="47">
        <f>SUM(G48:J48)</f>
        <v>0</v>
      </c>
      <c r="G48" s="48">
        <f>SUM(G49:G51)</f>
        <v>0</v>
      </c>
      <c r="H48" s="48">
        <f>SUM(H49:H51)</f>
        <v>0</v>
      </c>
      <c r="I48" s="48">
        <f>SUM(I49:I51)</f>
        <v>0</v>
      </c>
      <c r="J48" s="48">
        <f>SUM(J49:J51)</f>
        <v>0</v>
      </c>
    </row>
    <row r="49" spans="1:10" ht="19.5" customHeight="1">
      <c r="A49" s="44" t="s">
        <v>194</v>
      </c>
      <c r="B49" s="29">
        <v>3311</v>
      </c>
      <c r="C49" s="46"/>
      <c r="D49" s="45"/>
      <c r="E49" s="46"/>
      <c r="F49" s="47">
        <f>SUM(G49:J49)</f>
        <v>0</v>
      </c>
      <c r="G49" s="46"/>
      <c r="H49" s="46"/>
      <c r="I49" s="46"/>
      <c r="J49" s="46"/>
    </row>
    <row r="50" spans="1:10" ht="19.5" customHeight="1">
      <c r="A50" s="44" t="s">
        <v>195</v>
      </c>
      <c r="B50" s="29">
        <v>3312</v>
      </c>
      <c r="C50" s="46"/>
      <c r="D50" s="45"/>
      <c r="E50" s="46"/>
      <c r="F50" s="47">
        <f>SUM(G50:J50)</f>
        <v>0</v>
      </c>
      <c r="G50" s="46"/>
      <c r="H50" s="46"/>
      <c r="I50" s="46"/>
      <c r="J50" s="46"/>
    </row>
    <row r="51" spans="1:10" ht="19.5" customHeight="1">
      <c r="A51" s="44" t="s">
        <v>196</v>
      </c>
      <c r="B51" s="29">
        <v>3313</v>
      </c>
      <c r="C51" s="46"/>
      <c r="D51" s="45"/>
      <c r="E51" s="46"/>
      <c r="F51" s="47">
        <f>SUM(G51:J51)</f>
        <v>0</v>
      </c>
      <c r="G51" s="46"/>
      <c r="H51" s="46"/>
      <c r="I51" s="46"/>
      <c r="J51" s="46"/>
    </row>
    <row r="52" spans="1:10" ht="19.5" customHeight="1">
      <c r="A52" s="44" t="s">
        <v>197</v>
      </c>
      <c r="B52" s="29">
        <v>3320</v>
      </c>
      <c r="C52" s="46"/>
      <c r="D52" s="45"/>
      <c r="E52" s="46"/>
      <c r="F52" s="47">
        <f>SUM(G52:J52)</f>
        <v>0</v>
      </c>
      <c r="G52" s="46"/>
      <c r="H52" s="46"/>
      <c r="I52" s="46"/>
      <c r="J52" s="46"/>
    </row>
    <row r="53" spans="1:10" ht="19.5" customHeight="1">
      <c r="A53" s="49" t="s">
        <v>223</v>
      </c>
      <c r="B53" s="50">
        <v>3330</v>
      </c>
      <c r="C53" s="52">
        <f>SUM(C54,C55,C59,C60,C61,C62)</f>
        <v>0</v>
      </c>
      <c r="D53" s="51">
        <f>SUM(D54,D55,D59,D60,D61,D62)</f>
        <v>0</v>
      </c>
      <c r="E53" s="52">
        <f>SUM(E54,E55,E59,E60,E61,E62)</f>
        <v>0</v>
      </c>
      <c r="F53" s="62">
        <f>SUM(G53:J53)</f>
        <v>0</v>
      </c>
      <c r="G53" s="52">
        <f>SUM(G54,G55,G59,G60,G61,G62)</f>
        <v>0</v>
      </c>
      <c r="H53" s="52">
        <f>SUM(H54,H55,H59,H60,H61,H62)</f>
        <v>0</v>
      </c>
      <c r="I53" s="52">
        <f>SUM(I54,I55,I59,I60,I61,I62)</f>
        <v>0</v>
      </c>
      <c r="J53" s="52">
        <f>SUM(J54,J55,J59,J60,J61,J62)</f>
        <v>0</v>
      </c>
    </row>
    <row r="54" spans="1:10" ht="19.5" customHeight="1">
      <c r="A54" s="44" t="s">
        <v>224</v>
      </c>
      <c r="B54" s="29">
        <v>3335</v>
      </c>
      <c r="C54" s="46" t="s">
        <v>61</v>
      </c>
      <c r="D54" s="45" t="s">
        <v>61</v>
      </c>
      <c r="E54" s="46" t="s">
        <v>61</v>
      </c>
      <c r="F54" s="47">
        <f>SUM(G54:J54)</f>
        <v>0</v>
      </c>
      <c r="G54" s="46" t="s">
        <v>61</v>
      </c>
      <c r="H54" s="46" t="s">
        <v>61</v>
      </c>
      <c r="I54" s="46" t="s">
        <v>61</v>
      </c>
      <c r="J54" s="46" t="s">
        <v>61</v>
      </c>
    </row>
    <row r="55" spans="1:10" ht="19.5" customHeight="1">
      <c r="A55" s="44" t="s">
        <v>225</v>
      </c>
      <c r="B55" s="29">
        <v>3340</v>
      </c>
      <c r="C55" s="48">
        <f>SUM(C56:C58)</f>
        <v>0</v>
      </c>
      <c r="D55" s="47">
        <f>SUM(D56:D58)</f>
        <v>0</v>
      </c>
      <c r="E55" s="48">
        <f>SUM(E56:E58)</f>
        <v>0</v>
      </c>
      <c r="F55" s="47">
        <f>SUM(G55:J55)</f>
        <v>0</v>
      </c>
      <c r="G55" s="48">
        <f>SUM(G56:G58)</f>
        <v>0</v>
      </c>
      <c r="H55" s="48">
        <f>SUM(H56:H58)</f>
        <v>0</v>
      </c>
      <c r="I55" s="48">
        <f>SUM(I56:I58)</f>
        <v>0</v>
      </c>
      <c r="J55" s="48">
        <f>SUM(J56:J58)</f>
        <v>0</v>
      </c>
    </row>
    <row r="56" spans="1:10" ht="19.5" customHeight="1">
      <c r="A56" s="44" t="s">
        <v>194</v>
      </c>
      <c r="B56" s="29">
        <v>3341</v>
      </c>
      <c r="C56" s="46" t="s">
        <v>61</v>
      </c>
      <c r="D56" s="45" t="s">
        <v>61</v>
      </c>
      <c r="E56" s="46" t="s">
        <v>61</v>
      </c>
      <c r="F56" s="47">
        <f>SUM(G56:J56)</f>
        <v>0</v>
      </c>
      <c r="G56" s="46" t="s">
        <v>61</v>
      </c>
      <c r="H56" s="46" t="s">
        <v>61</v>
      </c>
      <c r="I56" s="46" t="s">
        <v>61</v>
      </c>
      <c r="J56" s="46" t="s">
        <v>61</v>
      </c>
    </row>
    <row r="57" spans="1:10" ht="19.5" customHeight="1">
      <c r="A57" s="44" t="s">
        <v>195</v>
      </c>
      <c r="B57" s="29">
        <v>3342</v>
      </c>
      <c r="C57" s="46" t="s">
        <v>61</v>
      </c>
      <c r="D57" s="45" t="s">
        <v>61</v>
      </c>
      <c r="E57" s="46" t="s">
        <v>61</v>
      </c>
      <c r="F57" s="47">
        <f>SUM(G57:J57)</f>
        <v>0</v>
      </c>
      <c r="G57" s="46" t="s">
        <v>61</v>
      </c>
      <c r="H57" s="46" t="s">
        <v>61</v>
      </c>
      <c r="I57" s="46" t="s">
        <v>61</v>
      </c>
      <c r="J57" s="46" t="s">
        <v>61</v>
      </c>
    </row>
    <row r="58" spans="1:10" ht="19.5" customHeight="1">
      <c r="A58" s="44" t="s">
        <v>196</v>
      </c>
      <c r="B58" s="29">
        <v>3343</v>
      </c>
      <c r="C58" s="46" t="s">
        <v>61</v>
      </c>
      <c r="D58" s="45" t="s">
        <v>61</v>
      </c>
      <c r="E58" s="46" t="s">
        <v>61</v>
      </c>
      <c r="F58" s="47">
        <f>SUM(G58:J58)</f>
        <v>0</v>
      </c>
      <c r="G58" s="46" t="s">
        <v>61</v>
      </c>
      <c r="H58" s="46" t="s">
        <v>61</v>
      </c>
      <c r="I58" s="46" t="s">
        <v>61</v>
      </c>
      <c r="J58" s="46" t="s">
        <v>61</v>
      </c>
    </row>
    <row r="59" spans="1:10" ht="19.5" customHeight="1">
      <c r="A59" s="44" t="s">
        <v>226</v>
      </c>
      <c r="B59" s="29">
        <v>3350</v>
      </c>
      <c r="C59" s="46" t="s">
        <v>61</v>
      </c>
      <c r="D59" s="45" t="s">
        <v>61</v>
      </c>
      <c r="E59" s="46" t="s">
        <v>61</v>
      </c>
      <c r="F59" s="47">
        <f>SUM(G59:J59)</f>
        <v>0</v>
      </c>
      <c r="G59" s="46" t="s">
        <v>61</v>
      </c>
      <c r="H59" s="46" t="s">
        <v>61</v>
      </c>
      <c r="I59" s="46" t="s">
        <v>61</v>
      </c>
      <c r="J59" s="46" t="s">
        <v>61</v>
      </c>
    </row>
    <row r="60" spans="1:10" ht="19.5" customHeight="1">
      <c r="A60" s="44" t="s">
        <v>227</v>
      </c>
      <c r="B60" s="29">
        <v>3360</v>
      </c>
      <c r="C60" s="46" t="s">
        <v>61</v>
      </c>
      <c r="D60" s="45" t="s">
        <v>61</v>
      </c>
      <c r="E60" s="46" t="s">
        <v>61</v>
      </c>
      <c r="F60" s="47"/>
      <c r="G60" s="46"/>
      <c r="H60" s="46"/>
      <c r="I60" s="46"/>
      <c r="J60" s="46"/>
    </row>
    <row r="61" spans="1:10" ht="19.5" customHeight="1">
      <c r="A61" s="44" t="s">
        <v>228</v>
      </c>
      <c r="B61" s="29">
        <v>3370</v>
      </c>
      <c r="C61" s="46" t="s">
        <v>61</v>
      </c>
      <c r="D61" s="45" t="s">
        <v>61</v>
      </c>
      <c r="E61" s="46" t="s">
        <v>61</v>
      </c>
      <c r="F61" s="47"/>
      <c r="G61" s="46"/>
      <c r="H61" s="46"/>
      <c r="I61" s="46"/>
      <c r="J61" s="46"/>
    </row>
    <row r="62" spans="1:10" ht="19.5" customHeight="1">
      <c r="A62" s="44" t="s">
        <v>229</v>
      </c>
      <c r="B62" s="29">
        <v>3380</v>
      </c>
      <c r="C62" s="46" t="s">
        <v>61</v>
      </c>
      <c r="D62" s="45" t="s">
        <v>61</v>
      </c>
      <c r="E62" s="46" t="s">
        <v>61</v>
      </c>
      <c r="F62" s="47">
        <f>SUM(G62:J62)</f>
        <v>0</v>
      </c>
      <c r="G62" s="46" t="s">
        <v>61</v>
      </c>
      <c r="H62" s="46" t="s">
        <v>61</v>
      </c>
      <c r="I62" s="46" t="s">
        <v>61</v>
      </c>
      <c r="J62" s="46" t="s">
        <v>61</v>
      </c>
    </row>
    <row r="63" spans="1:10" ht="19.5" customHeight="1">
      <c r="A63" s="49" t="s">
        <v>230</v>
      </c>
      <c r="B63" s="50">
        <v>3395</v>
      </c>
      <c r="C63" s="52">
        <f>SUM(C46,C53)</f>
        <v>0</v>
      </c>
      <c r="D63" s="51">
        <f>SUM(D46,D53)</f>
        <v>0</v>
      </c>
      <c r="E63" s="52">
        <f>SUM(E46,E53)</f>
        <v>0</v>
      </c>
      <c r="F63" s="62">
        <f>SUM(G63:J63)</f>
        <v>0</v>
      </c>
      <c r="G63" s="52">
        <f>SUM(G46,G53)</f>
        <v>0</v>
      </c>
      <c r="H63" s="52">
        <f>SUM(H46,H53)</f>
        <v>0</v>
      </c>
      <c r="I63" s="52">
        <f>SUM(I46,I53)</f>
        <v>0</v>
      </c>
      <c r="J63" s="52">
        <f>SUM(J46,J53)</f>
        <v>0</v>
      </c>
    </row>
    <row r="64" spans="1:10" ht="19.5" customHeight="1">
      <c r="A64" s="104" t="s">
        <v>231</v>
      </c>
      <c r="B64" s="50">
        <v>3400</v>
      </c>
      <c r="C64" s="51">
        <f>SUM(C33,C44,C63)</f>
        <v>102</v>
      </c>
      <c r="D64" s="51">
        <f>SUM(D33,D44,D63)</f>
        <v>45</v>
      </c>
      <c r="E64" s="52">
        <f>SUM(E33,E44,E63)</f>
        <v>0</v>
      </c>
      <c r="F64" s="51">
        <v>7</v>
      </c>
      <c r="G64" s="52">
        <f>SUM(G33,G44,G63)</f>
        <v>0</v>
      </c>
      <c r="H64" s="52">
        <f>SUM(H33,H44,H63)</f>
        <v>0</v>
      </c>
      <c r="I64" s="52">
        <f>SUM(I33,I44,I63)</f>
        <v>0</v>
      </c>
      <c r="J64" s="52">
        <f>SUM(J33,J44,J63)</f>
        <v>0</v>
      </c>
    </row>
    <row r="65" spans="1:10" s="105" customFormat="1" ht="19.5" customHeight="1">
      <c r="A65" s="44" t="s">
        <v>232</v>
      </c>
      <c r="B65" s="29">
        <v>3405</v>
      </c>
      <c r="C65" s="45">
        <v>484</v>
      </c>
      <c r="D65" s="45">
        <v>8</v>
      </c>
      <c r="E65" s="46"/>
      <c r="F65" s="45">
        <v>28</v>
      </c>
      <c r="G65" s="46"/>
      <c r="H65" s="46"/>
      <c r="I65" s="46"/>
      <c r="J65" s="46"/>
    </row>
    <row r="66" spans="1:10" s="105" customFormat="1" ht="19.5" customHeight="1">
      <c r="A66" s="44" t="s">
        <v>233</v>
      </c>
      <c r="B66" s="29">
        <v>3415</v>
      </c>
      <c r="C66" s="106">
        <v>586</v>
      </c>
      <c r="D66" s="106">
        <v>30</v>
      </c>
      <c r="E66" s="107"/>
      <c r="F66" s="106">
        <v>35</v>
      </c>
      <c r="G66" s="107"/>
      <c r="H66" s="107"/>
      <c r="I66" s="107"/>
      <c r="J66" s="107"/>
    </row>
    <row r="67" spans="1:10" s="105" customFormat="1" ht="19.5" customHeight="1">
      <c r="A67" s="15"/>
      <c r="B67" s="40"/>
      <c r="C67" s="108"/>
      <c r="D67" s="109"/>
      <c r="E67" s="109"/>
      <c r="F67" s="110"/>
      <c r="G67" s="109"/>
      <c r="H67" s="109"/>
      <c r="I67" s="109"/>
      <c r="J67" s="109"/>
    </row>
    <row r="68" spans="1:10" s="105" customFormat="1" ht="19.5" customHeight="1">
      <c r="A68" s="15"/>
      <c r="B68" s="40"/>
      <c r="C68" s="108"/>
      <c r="D68" s="109"/>
      <c r="E68" s="109"/>
      <c r="F68" s="110"/>
      <c r="G68" s="109"/>
      <c r="H68" s="109"/>
      <c r="I68" s="109"/>
      <c r="J68" s="109"/>
    </row>
    <row r="69" spans="1:10" s="105" customFormat="1" ht="19.5" customHeight="1">
      <c r="A69" s="15"/>
      <c r="B69" s="40"/>
      <c r="C69" s="108"/>
      <c r="D69" s="109"/>
      <c r="E69" s="109"/>
      <c r="F69" s="110"/>
      <c r="G69" s="109"/>
      <c r="H69" s="109"/>
      <c r="I69" s="109"/>
      <c r="J69" s="109"/>
    </row>
    <row r="70" spans="1:10" s="1" customFormat="1" ht="19.5" customHeight="1">
      <c r="A70" s="68" t="s">
        <v>234</v>
      </c>
      <c r="B70" s="2"/>
      <c r="C70" s="66"/>
      <c r="D70" s="66"/>
      <c r="E70" s="66"/>
      <c r="F70" s="66"/>
      <c r="G70" s="67"/>
      <c r="H70" s="3" t="s">
        <v>43</v>
      </c>
      <c r="I70" s="3"/>
      <c r="J70" s="3"/>
    </row>
    <row r="71" spans="1:10" ht="19.5" customHeight="1">
      <c r="A71" s="5" t="s">
        <v>235</v>
      </c>
      <c r="B71" s="1"/>
      <c r="C71" s="2"/>
      <c r="D71" s="2"/>
      <c r="E71" s="2"/>
      <c r="F71" s="2"/>
      <c r="G71" s="9"/>
      <c r="H71" s="2" t="s">
        <v>236</v>
      </c>
      <c r="I71" s="2"/>
      <c r="J71" s="2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</sheetData>
  <sheetProtection selectLockedCells="1" selectUnlockedCells="1"/>
  <mergeCells count="14">
    <mergeCell ref="A1:J1"/>
    <mergeCell ref="A3:A4"/>
    <mergeCell ref="B3:B4"/>
    <mergeCell ref="C3:C4"/>
    <mergeCell ref="D3:D4"/>
    <mergeCell ref="E3:E4"/>
    <mergeCell ref="F3:F4"/>
    <mergeCell ref="G3:J3"/>
    <mergeCell ref="A34:J34"/>
    <mergeCell ref="A45:J45"/>
    <mergeCell ref="C70:F70"/>
    <mergeCell ref="H70:J70"/>
    <mergeCell ref="C71:F71"/>
    <mergeCell ref="H71:J71"/>
  </mergeCells>
  <printOptions/>
  <pageMargins left="1.18125" right="0.39375" top="0.7875" bottom="0.7875" header="0.31527777777777777" footer="0.5118055555555555"/>
  <pageSetup horizontalDpi="300" verticalDpi="300" orientation="landscape" paperSize="9" scale="54"/>
  <headerFooter alignWithMargins="0">
    <oddHeader>&amp;C&amp;"Times New Roman,Обычный"&amp;14 &amp;R&amp;"Times New Roman,Обычный"&amp;14Продовження додатка 1
Таблиця 3</oddHead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149"/>
  <sheetViews>
    <sheetView tabSelected="1" zoomScale="80" zoomScaleNormal="80" zoomScaleSheetLayoutView="50" workbookViewId="0" topLeftCell="A1">
      <selection activeCell="C20" sqref="C20"/>
    </sheetView>
  </sheetViews>
  <sheetFormatPr defaultColWidth="9.00390625" defaultRowHeight="12.75"/>
  <cols>
    <col min="1" max="1" width="80.125" style="1" customWidth="1"/>
    <col min="2" max="2" width="9.875" style="2" customWidth="1"/>
    <col min="3" max="4" width="19.50390625" style="2" customWidth="1"/>
    <col min="5" max="5" width="0" style="2" hidden="1" customWidth="1"/>
    <col min="6" max="10" width="19.50390625" style="1" customWidth="1"/>
    <col min="11" max="11" width="9.50390625" style="1" customWidth="1"/>
    <col min="12" max="12" width="9.875" style="1" customWidth="1"/>
    <col min="13" max="16384" width="9.125" style="1" customWidth="1"/>
  </cols>
  <sheetData>
    <row r="1" spans="1:10" ht="12.75">
      <c r="A1" s="40" t="s">
        <v>237</v>
      </c>
      <c r="B1" s="40"/>
      <c r="C1" s="40"/>
      <c r="D1" s="40"/>
      <c r="E1" s="40"/>
      <c r="F1" s="40"/>
      <c r="G1" s="40"/>
      <c r="H1" s="40"/>
      <c r="I1" s="40"/>
      <c r="J1" s="40"/>
    </row>
    <row r="2" s="1" customFormat="1" ht="12.75"/>
    <row r="3" spans="1:10" ht="43.5" customHeight="1">
      <c r="A3" s="29" t="s">
        <v>46</v>
      </c>
      <c r="B3" s="41" t="s">
        <v>47</v>
      </c>
      <c r="C3" s="41" t="s">
        <v>48</v>
      </c>
      <c r="D3" s="41" t="s">
        <v>49</v>
      </c>
      <c r="E3" s="42" t="s">
        <v>50</v>
      </c>
      <c r="F3" s="41" t="s">
        <v>123</v>
      </c>
      <c r="G3" s="41" t="s">
        <v>124</v>
      </c>
      <c r="H3" s="41"/>
      <c r="I3" s="41"/>
      <c r="J3" s="41"/>
    </row>
    <row r="4" spans="1:10" ht="56.25" customHeight="1">
      <c r="A4" s="29"/>
      <c r="B4" s="41"/>
      <c r="C4" s="41"/>
      <c r="D4" s="41"/>
      <c r="E4" s="42"/>
      <c r="F4" s="41"/>
      <c r="G4" s="42" t="s">
        <v>126</v>
      </c>
      <c r="H4" s="42" t="s">
        <v>127</v>
      </c>
      <c r="I4" s="42" t="s">
        <v>128</v>
      </c>
      <c r="J4" s="42" t="s">
        <v>129</v>
      </c>
    </row>
    <row r="5" spans="1:10" ht="12.75">
      <c r="A5" s="29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0" s="3" customFormat="1" ht="42.75" customHeight="1">
      <c r="A6" s="49" t="s">
        <v>238</v>
      </c>
      <c r="B6" s="111">
        <v>4000</v>
      </c>
      <c r="C6" s="62">
        <f>SUM(C7:C12)</f>
        <v>231</v>
      </c>
      <c r="D6" s="62">
        <f>SUM(D7:D12)</f>
        <v>1841</v>
      </c>
      <c r="E6" s="61">
        <f>SUM(E7:E12)</f>
        <v>0</v>
      </c>
      <c r="F6" s="62">
        <f>SUM(G6:J6)</f>
        <v>2886</v>
      </c>
      <c r="G6" s="62">
        <f>SUM(G7:G12)</f>
        <v>1847</v>
      </c>
      <c r="H6" s="62">
        <f>SUM(H7:H12)</f>
        <v>347</v>
      </c>
      <c r="I6" s="62">
        <f>SUM(I7:I12)</f>
        <v>345</v>
      </c>
      <c r="J6" s="62">
        <f>SUM(J7:J12)</f>
        <v>347</v>
      </c>
    </row>
    <row r="7" spans="1:10" ht="19.5" customHeight="1">
      <c r="A7" s="44" t="s">
        <v>239</v>
      </c>
      <c r="B7" s="111" t="s">
        <v>240</v>
      </c>
      <c r="C7" s="45"/>
      <c r="D7" s="45"/>
      <c r="E7" s="46"/>
      <c r="F7" s="45">
        <f>SUM(G7:J7)</f>
        <v>0</v>
      </c>
      <c r="G7" s="45"/>
      <c r="H7" s="45"/>
      <c r="I7" s="45"/>
      <c r="J7" s="45"/>
    </row>
    <row r="8" spans="1:17" ht="19.5" customHeight="1">
      <c r="A8" s="44" t="s">
        <v>241</v>
      </c>
      <c r="B8" s="111">
        <v>4020</v>
      </c>
      <c r="C8" s="45"/>
      <c r="D8" s="45">
        <v>358</v>
      </c>
      <c r="E8" s="46"/>
      <c r="F8" s="45">
        <v>1500</v>
      </c>
      <c r="G8" s="45">
        <v>1500</v>
      </c>
      <c r="H8" s="45"/>
      <c r="I8" s="45"/>
      <c r="J8" s="45"/>
      <c r="Q8" s="4"/>
    </row>
    <row r="9" spans="1:16" ht="19.5" customHeight="1">
      <c r="A9" s="44" t="s">
        <v>242</v>
      </c>
      <c r="B9" s="111">
        <v>4030</v>
      </c>
      <c r="C9" s="45">
        <v>19</v>
      </c>
      <c r="D9" s="45">
        <v>25</v>
      </c>
      <c r="E9" s="46"/>
      <c r="F9" s="45">
        <v>29</v>
      </c>
      <c r="G9" s="45">
        <v>7</v>
      </c>
      <c r="H9" s="45">
        <v>8</v>
      </c>
      <c r="I9" s="45">
        <v>6</v>
      </c>
      <c r="J9" s="45">
        <v>8</v>
      </c>
      <c r="P9" s="4"/>
    </row>
    <row r="10" spans="1:10" ht="19.5" customHeight="1">
      <c r="A10" s="44" t="s">
        <v>243</v>
      </c>
      <c r="B10" s="111">
        <v>4040</v>
      </c>
      <c r="C10" s="45"/>
      <c r="D10" s="45"/>
      <c r="E10" s="46"/>
      <c r="F10" s="45">
        <f>SUM(G10:J10)</f>
        <v>0</v>
      </c>
      <c r="G10" s="45"/>
      <c r="H10" s="45"/>
      <c r="I10" s="45"/>
      <c r="J10" s="45"/>
    </row>
    <row r="11" spans="1:10" ht="12.75">
      <c r="A11" s="44" t="s">
        <v>244</v>
      </c>
      <c r="B11" s="111">
        <v>4050</v>
      </c>
      <c r="C11" s="45"/>
      <c r="D11" s="45"/>
      <c r="E11" s="46"/>
      <c r="F11" s="45"/>
      <c r="G11" s="45"/>
      <c r="H11" s="45"/>
      <c r="I11" s="45"/>
      <c r="J11" s="45"/>
    </row>
    <row r="12" spans="1:10" ht="12.75">
      <c r="A12" s="44" t="s">
        <v>245</v>
      </c>
      <c r="B12" s="112">
        <v>4060</v>
      </c>
      <c r="C12" s="45">
        <v>212</v>
      </c>
      <c r="D12" s="45">
        <v>1458</v>
      </c>
      <c r="E12" s="46"/>
      <c r="F12" s="45">
        <f>SUM(F13:F16)</f>
        <v>1357</v>
      </c>
      <c r="G12" s="45">
        <v>340</v>
      </c>
      <c r="H12" s="45">
        <v>339</v>
      </c>
      <c r="I12" s="45">
        <v>339</v>
      </c>
      <c r="J12" s="45">
        <v>339</v>
      </c>
    </row>
    <row r="13" spans="1:10" ht="19.5" customHeight="1">
      <c r="A13" s="113" t="s">
        <v>246</v>
      </c>
      <c r="B13" s="113"/>
      <c r="C13" s="113"/>
      <c r="D13" s="113"/>
      <c r="E13" s="113"/>
      <c r="F13" s="114">
        <v>230.24</v>
      </c>
      <c r="G13" s="114">
        <v>85</v>
      </c>
      <c r="H13" s="114">
        <v>84</v>
      </c>
      <c r="I13" s="114">
        <v>84</v>
      </c>
      <c r="J13" s="114">
        <v>84</v>
      </c>
    </row>
    <row r="14" spans="1:10" ht="19.5" customHeight="1">
      <c r="A14" s="113" t="s">
        <v>247</v>
      </c>
      <c r="B14" s="113"/>
      <c r="C14" s="113"/>
      <c r="D14" s="113"/>
      <c r="E14" s="113"/>
      <c r="F14" s="114">
        <v>285</v>
      </c>
      <c r="G14" s="114">
        <v>85</v>
      </c>
      <c r="H14" s="114">
        <v>85</v>
      </c>
      <c r="I14" s="114">
        <v>85</v>
      </c>
      <c r="J14" s="114">
        <v>85</v>
      </c>
    </row>
    <row r="15" spans="1:10" ht="19.5" customHeight="1">
      <c r="A15" s="113" t="s">
        <v>248</v>
      </c>
      <c r="B15" s="113"/>
      <c r="C15" s="113"/>
      <c r="D15" s="113"/>
      <c r="E15" s="113"/>
      <c r="F15" s="114">
        <v>341.76</v>
      </c>
      <c r="G15" s="114">
        <v>85</v>
      </c>
      <c r="H15" s="114">
        <v>85</v>
      </c>
      <c r="I15" s="114">
        <v>85</v>
      </c>
      <c r="J15" s="114">
        <v>85</v>
      </c>
    </row>
    <row r="16" spans="1:10" ht="19.5" customHeight="1">
      <c r="A16" s="113" t="s">
        <v>249</v>
      </c>
      <c r="B16" s="113"/>
      <c r="C16" s="113"/>
      <c r="D16" s="113"/>
      <c r="E16" s="113"/>
      <c r="F16" s="114">
        <v>500</v>
      </c>
      <c r="G16" s="114">
        <v>85</v>
      </c>
      <c r="H16" s="114">
        <v>85</v>
      </c>
      <c r="I16" s="114">
        <v>85</v>
      </c>
      <c r="J16" s="114">
        <v>85</v>
      </c>
    </row>
    <row r="17" spans="6:10" s="1" customFormat="1" ht="19.5" customHeight="1">
      <c r="F17" s="115"/>
      <c r="G17" s="115"/>
      <c r="H17" s="115"/>
      <c r="I17" s="115"/>
      <c r="J17" s="115"/>
    </row>
    <row r="18" spans="6:10" s="1" customFormat="1" ht="19.5" customHeight="1">
      <c r="F18" s="115"/>
      <c r="G18" s="115"/>
      <c r="H18" s="115"/>
      <c r="I18" s="115"/>
      <c r="J18" s="115"/>
    </row>
    <row r="19" spans="1:11" s="15" customFormat="1" ht="19.5" customHeight="1">
      <c r="A19" s="11"/>
      <c r="C19" s="1"/>
      <c r="D19" s="1"/>
      <c r="E19" s="1"/>
      <c r="F19" s="1"/>
      <c r="G19" s="1"/>
      <c r="H19" s="1"/>
      <c r="I19" s="1"/>
      <c r="J19" s="1"/>
      <c r="K19" s="1"/>
    </row>
    <row r="20" spans="1:10" ht="19.5" customHeight="1">
      <c r="A20" s="68" t="s">
        <v>250</v>
      </c>
      <c r="C20" s="66"/>
      <c r="D20" s="66"/>
      <c r="E20" s="66"/>
      <c r="F20" s="66"/>
      <c r="G20" s="67"/>
      <c r="H20" s="3" t="s">
        <v>43</v>
      </c>
      <c r="I20" s="3"/>
      <c r="J20" s="3"/>
    </row>
    <row r="21" spans="1:10" s="15" customFormat="1" ht="19.5" customHeight="1">
      <c r="A21" s="2"/>
      <c r="B21" s="1"/>
      <c r="C21" s="2"/>
      <c r="D21" s="2"/>
      <c r="E21" s="2"/>
      <c r="F21" s="2"/>
      <c r="G21" s="9"/>
      <c r="H21" s="2" t="s">
        <v>251</v>
      </c>
      <c r="I21" s="2"/>
      <c r="J21" s="2"/>
    </row>
    <row r="22" ht="12.75">
      <c r="A22" s="70"/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  <row r="30" ht="12.75">
      <c r="A30" s="70"/>
    </row>
    <row r="31" ht="12.75">
      <c r="A31" s="70"/>
    </row>
    <row r="32" ht="12.75">
      <c r="A32" s="70"/>
    </row>
    <row r="33" ht="12.75">
      <c r="A33" s="70"/>
    </row>
    <row r="34" ht="12.75">
      <c r="A34" s="70"/>
    </row>
    <row r="35" ht="12.75">
      <c r="A35" s="70"/>
    </row>
    <row r="36" ht="12.75">
      <c r="A36" s="70"/>
    </row>
    <row r="37" ht="12.75">
      <c r="A37" s="70"/>
    </row>
    <row r="38" ht="12.75">
      <c r="A38" s="70"/>
    </row>
    <row r="39" ht="12.75">
      <c r="A39" s="70"/>
    </row>
    <row r="40" ht="12.75">
      <c r="A40" s="70"/>
    </row>
    <row r="41" ht="12.75">
      <c r="A41" s="70"/>
    </row>
    <row r="42" ht="12.75">
      <c r="A42" s="70"/>
    </row>
    <row r="43" ht="12.75">
      <c r="A43" s="70"/>
    </row>
    <row r="44" ht="12.75">
      <c r="A44" s="70"/>
    </row>
    <row r="45" ht="12.75">
      <c r="A45" s="70"/>
    </row>
    <row r="46" ht="12.75">
      <c r="A46" s="70"/>
    </row>
    <row r="47" ht="12.75">
      <c r="A47" s="70"/>
    </row>
    <row r="48" ht="12.75">
      <c r="A48" s="70"/>
    </row>
    <row r="49" ht="12.75">
      <c r="A49" s="70"/>
    </row>
    <row r="50" ht="12.75">
      <c r="A50" s="70"/>
    </row>
    <row r="51" ht="12.75">
      <c r="A51" s="70"/>
    </row>
    <row r="52" ht="12.75">
      <c r="A52" s="70"/>
    </row>
    <row r="53" ht="12.75">
      <c r="A53" s="70"/>
    </row>
    <row r="54" ht="12.75">
      <c r="A54" s="70"/>
    </row>
    <row r="55" ht="12.75">
      <c r="A55" s="70"/>
    </row>
    <row r="56" ht="12.75">
      <c r="A56" s="70"/>
    </row>
    <row r="57" ht="12.75">
      <c r="A57" s="70"/>
    </row>
    <row r="58" ht="12.75">
      <c r="A58" s="70"/>
    </row>
    <row r="59" ht="12.75">
      <c r="A59" s="70"/>
    </row>
    <row r="60" ht="12.75">
      <c r="A60" s="70"/>
    </row>
    <row r="61" ht="12.75">
      <c r="A61" s="70"/>
    </row>
    <row r="62" ht="12.75">
      <c r="A62" s="70"/>
    </row>
    <row r="63" ht="12.75">
      <c r="A63" s="70"/>
    </row>
    <row r="64" ht="12.75">
      <c r="A64" s="70"/>
    </row>
    <row r="65" ht="12.75">
      <c r="A65" s="70"/>
    </row>
    <row r="66" ht="12.75">
      <c r="A66" s="70"/>
    </row>
    <row r="67" ht="12.75">
      <c r="A67" s="70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  <row r="82" ht="12.75">
      <c r="A82" s="70"/>
    </row>
    <row r="83" ht="12.75">
      <c r="A83" s="70"/>
    </row>
    <row r="84" ht="12.75">
      <c r="A84" s="70"/>
    </row>
    <row r="85" ht="12.75">
      <c r="A85" s="70"/>
    </row>
    <row r="86" ht="12.75">
      <c r="A86" s="70"/>
    </row>
    <row r="87" ht="12.75">
      <c r="A87" s="70"/>
    </row>
    <row r="88" ht="12.75">
      <c r="A88" s="70"/>
    </row>
    <row r="89" ht="12.75">
      <c r="A89" s="70"/>
    </row>
    <row r="90" ht="12.75">
      <c r="A90" s="70"/>
    </row>
    <row r="91" ht="12.75">
      <c r="A91" s="70"/>
    </row>
    <row r="92" ht="12.75">
      <c r="A92" s="70"/>
    </row>
    <row r="93" ht="12.75">
      <c r="A93" s="70"/>
    </row>
    <row r="94" ht="12.75">
      <c r="A94" s="70"/>
    </row>
    <row r="95" ht="12.75">
      <c r="A95" s="70"/>
    </row>
    <row r="96" ht="12.75">
      <c r="A96" s="70"/>
    </row>
    <row r="97" ht="12.75">
      <c r="A97" s="70"/>
    </row>
    <row r="98" ht="12.75">
      <c r="A98" s="70"/>
    </row>
    <row r="99" ht="12.75">
      <c r="A99" s="70"/>
    </row>
    <row r="100" ht="12.75">
      <c r="A100" s="70"/>
    </row>
    <row r="101" ht="12.75">
      <c r="A101" s="70"/>
    </row>
    <row r="102" ht="12.75">
      <c r="A102" s="70"/>
    </row>
    <row r="103" ht="12.75">
      <c r="A103" s="70"/>
    </row>
    <row r="104" ht="12.75">
      <c r="A104" s="70"/>
    </row>
    <row r="105" ht="12.75">
      <c r="A105" s="70"/>
    </row>
    <row r="106" ht="12.75">
      <c r="A106" s="70"/>
    </row>
    <row r="107" ht="12.75">
      <c r="A107" s="70"/>
    </row>
    <row r="108" ht="12.75">
      <c r="A108" s="70"/>
    </row>
    <row r="109" ht="12.75">
      <c r="A109" s="70"/>
    </row>
    <row r="110" ht="12.75">
      <c r="A110" s="70"/>
    </row>
    <row r="111" ht="12.75">
      <c r="A111" s="70"/>
    </row>
    <row r="112" ht="12.75">
      <c r="A112" s="70"/>
    </row>
    <row r="113" ht="12.75">
      <c r="A113" s="70"/>
    </row>
    <row r="114" ht="12.75">
      <c r="A114" s="70"/>
    </row>
    <row r="115" ht="12.75">
      <c r="A115" s="70"/>
    </row>
    <row r="116" ht="12.75">
      <c r="A116" s="70"/>
    </row>
    <row r="117" ht="12.75">
      <c r="A117" s="70"/>
    </row>
    <row r="118" ht="12.75">
      <c r="A118" s="70"/>
    </row>
    <row r="119" ht="12.75">
      <c r="A119" s="70"/>
    </row>
    <row r="120" ht="12.75">
      <c r="A120" s="70"/>
    </row>
    <row r="121" ht="12.75">
      <c r="A121" s="70"/>
    </row>
    <row r="122" ht="12.75">
      <c r="A122" s="70"/>
    </row>
    <row r="123" ht="12.75">
      <c r="A123" s="70"/>
    </row>
    <row r="124" ht="12.75">
      <c r="A124" s="70"/>
    </row>
    <row r="125" ht="12.75">
      <c r="A125" s="70"/>
    </row>
    <row r="126" ht="12.75">
      <c r="A126" s="70"/>
    </row>
    <row r="127" ht="12.75">
      <c r="A127" s="70"/>
    </row>
    <row r="128" ht="12.75">
      <c r="A128" s="70"/>
    </row>
    <row r="129" ht="12.75">
      <c r="A129" s="70"/>
    </row>
    <row r="130" ht="12.75">
      <c r="A130" s="70"/>
    </row>
    <row r="131" ht="12.75">
      <c r="A131" s="70"/>
    </row>
    <row r="132" ht="12.75">
      <c r="A132" s="70"/>
    </row>
    <row r="133" ht="12.75">
      <c r="A133" s="70"/>
    </row>
    <row r="134" ht="12.75">
      <c r="A134" s="70"/>
    </row>
    <row r="135" ht="12.75">
      <c r="A135" s="70"/>
    </row>
    <row r="136" ht="12.75">
      <c r="A136" s="70"/>
    </row>
    <row r="137" ht="12.75">
      <c r="A137" s="70"/>
    </row>
    <row r="138" ht="12.75">
      <c r="A138" s="70"/>
    </row>
    <row r="139" ht="12.75">
      <c r="A139" s="70"/>
    </row>
    <row r="140" ht="12.75">
      <c r="A140" s="70"/>
    </row>
    <row r="141" ht="12.75">
      <c r="A141" s="70"/>
    </row>
    <row r="142" ht="12.75">
      <c r="A142" s="70"/>
    </row>
    <row r="143" ht="12.75">
      <c r="A143" s="70"/>
    </row>
    <row r="144" ht="12.75">
      <c r="A144" s="70"/>
    </row>
    <row r="145" ht="12.75">
      <c r="A145" s="70"/>
    </row>
    <row r="146" ht="12.75">
      <c r="A146" s="70"/>
    </row>
    <row r="147" ht="12.75">
      <c r="A147" s="70"/>
    </row>
    <row r="148" ht="12.75">
      <c r="A148" s="70"/>
    </row>
    <row r="149" ht="12.75">
      <c r="A149" s="70"/>
    </row>
  </sheetData>
  <sheetProtection selectLockedCells="1" selectUnlockedCells="1"/>
  <mergeCells count="13">
    <mergeCell ref="A1:J1"/>
    <mergeCell ref="A2:J2"/>
    <mergeCell ref="A3:A4"/>
    <mergeCell ref="B3:B4"/>
    <mergeCell ref="C3:C4"/>
    <mergeCell ref="D3:D4"/>
    <mergeCell ref="E3:E4"/>
    <mergeCell ref="F3:F4"/>
    <mergeCell ref="G3:J3"/>
    <mergeCell ref="C20:F20"/>
    <mergeCell ref="H20:J20"/>
    <mergeCell ref="C21:F21"/>
    <mergeCell ref="H21:J21"/>
  </mergeCells>
  <printOptions/>
  <pageMargins left="1.18125" right="0.39375" top="0.7875" bottom="0.7875" header="0.39375" footer="0.5118055555555555"/>
  <pageSetup firstPageNumber="9" useFirstPageNumber="1" horizontalDpi="300" verticalDpi="300" orientation="landscape" paperSize="9" scale="53"/>
  <headerFooter alignWithMargins="0">
    <oddHeader>&amp;R&amp;"Times New Roman,Обычный"&amp;14Продовження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22"/>
  <sheetViews>
    <sheetView zoomScale="80" zoomScaleNormal="80" zoomScaleSheetLayoutView="75" workbookViewId="0" topLeftCell="A1">
      <selection activeCell="F17" sqref="F17"/>
    </sheetView>
  </sheetViews>
  <sheetFormatPr defaultColWidth="9.00390625" defaultRowHeight="12.75"/>
  <cols>
    <col min="1" max="1" width="45.875" style="116" customWidth="1"/>
    <col min="2" max="2" width="11.875" style="116" customWidth="1"/>
    <col min="3" max="3" width="19.875" style="116" customWidth="1"/>
    <col min="4" max="4" width="19.625" style="116" customWidth="1"/>
    <col min="5" max="5" width="0" style="116" hidden="1" customWidth="1"/>
    <col min="6" max="6" width="19.00390625" style="116" customWidth="1"/>
    <col min="7" max="7" width="14.875" style="116" customWidth="1"/>
    <col min="8" max="9" width="13.25390625" style="116" customWidth="1"/>
    <col min="10" max="10" width="13.00390625" style="116" customWidth="1"/>
    <col min="11" max="16384" width="9.125" style="116" customWidth="1"/>
  </cols>
  <sheetData>
    <row r="1" spans="1:8" ht="25.5" customHeight="1">
      <c r="A1" s="117"/>
      <c r="B1" s="118" t="s">
        <v>252</v>
      </c>
      <c r="C1" s="118"/>
      <c r="D1" s="118"/>
      <c r="E1" s="118"/>
      <c r="F1" s="118"/>
      <c r="G1" s="118"/>
      <c r="H1" s="118"/>
    </row>
    <row r="2" ht="16.5" customHeight="1"/>
    <row r="3" spans="1:10" ht="45" customHeight="1">
      <c r="A3" s="119" t="s">
        <v>46</v>
      </c>
      <c r="B3" s="120" t="s">
        <v>47</v>
      </c>
      <c r="C3" s="120" t="s">
        <v>48</v>
      </c>
      <c r="D3" s="120" t="s">
        <v>49</v>
      </c>
      <c r="E3" s="121" t="s">
        <v>50</v>
      </c>
      <c r="F3" s="120" t="s">
        <v>123</v>
      </c>
      <c r="G3" s="41" t="s">
        <v>124</v>
      </c>
      <c r="H3" s="41"/>
      <c r="I3" s="41"/>
      <c r="J3" s="41"/>
    </row>
    <row r="4" spans="1:10" ht="52.5" customHeight="1">
      <c r="A4" s="119"/>
      <c r="B4" s="120"/>
      <c r="C4" s="120"/>
      <c r="D4" s="120"/>
      <c r="E4" s="121"/>
      <c r="F4" s="120"/>
      <c r="G4" s="121" t="s">
        <v>126</v>
      </c>
      <c r="H4" s="121" t="s">
        <v>127</v>
      </c>
      <c r="I4" s="121" t="s">
        <v>128</v>
      </c>
      <c r="J4" s="42" t="s">
        <v>129</v>
      </c>
    </row>
    <row r="5" spans="1:10" s="126" customFormat="1" ht="36" customHeight="1">
      <c r="A5" s="122" t="s">
        <v>253</v>
      </c>
      <c r="B5" s="123">
        <v>6000</v>
      </c>
      <c r="C5" s="124">
        <v>3476</v>
      </c>
      <c r="D5" s="124">
        <v>3726</v>
      </c>
      <c r="E5" s="124"/>
      <c r="F5" s="124">
        <v>3689</v>
      </c>
      <c r="G5" s="125"/>
      <c r="H5" s="125"/>
      <c r="I5" s="125"/>
      <c r="J5" s="125"/>
    </row>
    <row r="6" spans="1:10" s="126" customFormat="1" ht="19.5" customHeight="1">
      <c r="A6" s="122" t="s">
        <v>254</v>
      </c>
      <c r="B6" s="123">
        <v>6001</v>
      </c>
      <c r="C6" s="124">
        <v>2554</v>
      </c>
      <c r="D6" s="124">
        <v>3107</v>
      </c>
      <c r="E6" s="124"/>
      <c r="F6" s="124">
        <v>3008</v>
      </c>
      <c r="G6" s="125"/>
      <c r="H6" s="125"/>
      <c r="I6" s="125"/>
      <c r="J6" s="125"/>
    </row>
    <row r="7" spans="1:10" ht="12.75">
      <c r="A7" s="122" t="s">
        <v>255</v>
      </c>
      <c r="B7" s="123">
        <v>6002</v>
      </c>
      <c r="C7" s="127">
        <v>8906</v>
      </c>
      <c r="D7" s="127">
        <v>9616</v>
      </c>
      <c r="E7" s="128"/>
      <c r="F7" s="129" t="s">
        <v>256</v>
      </c>
      <c r="G7" s="130"/>
      <c r="H7" s="130"/>
      <c r="I7" s="130"/>
      <c r="J7" s="130"/>
    </row>
    <row r="8" spans="1:10" ht="12.75">
      <c r="A8" s="122" t="s">
        <v>257</v>
      </c>
      <c r="B8" s="123">
        <v>6003</v>
      </c>
      <c r="C8" s="127">
        <v>6352</v>
      </c>
      <c r="D8" s="127">
        <v>6509</v>
      </c>
      <c r="E8" s="128"/>
      <c r="F8" s="129" t="s">
        <v>258</v>
      </c>
      <c r="G8" s="130"/>
      <c r="H8" s="130"/>
      <c r="I8" s="130"/>
      <c r="J8" s="130"/>
    </row>
    <row r="9" spans="1:10" ht="24.75" customHeight="1">
      <c r="A9" s="122" t="s">
        <v>259</v>
      </c>
      <c r="B9" s="123">
        <v>6010</v>
      </c>
      <c r="C9" s="127">
        <v>4823</v>
      </c>
      <c r="D9" s="127">
        <v>6116</v>
      </c>
      <c r="E9" s="128"/>
      <c r="F9" s="129" t="s">
        <v>260</v>
      </c>
      <c r="G9" s="130"/>
      <c r="H9" s="130"/>
      <c r="I9" s="130"/>
      <c r="J9" s="130"/>
    </row>
    <row r="10" spans="1:10" ht="21.75" customHeight="1">
      <c r="A10" s="122" t="s">
        <v>261</v>
      </c>
      <c r="B10" s="123">
        <v>6011</v>
      </c>
      <c r="C10" s="127">
        <v>586</v>
      </c>
      <c r="D10" s="127">
        <v>760</v>
      </c>
      <c r="E10" s="128"/>
      <c r="F10" s="129" t="s">
        <v>262</v>
      </c>
      <c r="G10" s="130"/>
      <c r="H10" s="130"/>
      <c r="I10" s="130"/>
      <c r="J10" s="130"/>
    </row>
    <row r="11" spans="1:10" ht="12.75">
      <c r="A11" s="131" t="s">
        <v>263</v>
      </c>
      <c r="B11" s="123">
        <v>6020</v>
      </c>
      <c r="C11" s="127">
        <v>7377</v>
      </c>
      <c r="D11" s="127">
        <v>9223</v>
      </c>
      <c r="E11" s="128"/>
      <c r="F11" s="129" t="s">
        <v>264</v>
      </c>
      <c r="G11" s="130"/>
      <c r="H11" s="130"/>
      <c r="I11" s="130"/>
      <c r="J11" s="130"/>
    </row>
    <row r="12" spans="1:10" ht="38.25" customHeight="1">
      <c r="A12" s="122" t="s">
        <v>265</v>
      </c>
      <c r="B12" s="123">
        <v>6030</v>
      </c>
      <c r="C12" s="127"/>
      <c r="D12" s="127"/>
      <c r="E12" s="132"/>
      <c r="F12" s="129"/>
      <c r="G12" s="130"/>
      <c r="H12" s="130"/>
      <c r="I12" s="130"/>
      <c r="J12" s="130"/>
    </row>
    <row r="13" spans="1:10" ht="24" customHeight="1">
      <c r="A13" s="122" t="s">
        <v>266</v>
      </c>
      <c r="B13" s="123">
        <v>6040</v>
      </c>
      <c r="C13" s="127">
        <v>2313</v>
      </c>
      <c r="D13" s="127">
        <v>3454</v>
      </c>
      <c r="E13" s="128"/>
      <c r="F13" s="129" t="s">
        <v>267</v>
      </c>
      <c r="G13" s="130"/>
      <c r="H13" s="130"/>
      <c r="I13" s="130"/>
      <c r="J13" s="130"/>
    </row>
    <row r="14" spans="1:10" s="126" customFormat="1" ht="24.75" customHeight="1">
      <c r="A14" s="131" t="s">
        <v>268</v>
      </c>
      <c r="B14" s="123">
        <v>6050</v>
      </c>
      <c r="C14" s="127">
        <v>2313</v>
      </c>
      <c r="D14" s="127">
        <v>3454</v>
      </c>
      <c r="E14" s="128"/>
      <c r="F14" s="129" t="s">
        <v>267</v>
      </c>
      <c r="G14" s="125"/>
      <c r="H14" s="125"/>
      <c r="I14" s="125"/>
      <c r="J14" s="125"/>
    </row>
    <row r="15" spans="1:10" s="126" customFormat="1" ht="25.5" customHeight="1">
      <c r="A15" s="122" t="s">
        <v>269</v>
      </c>
      <c r="B15" s="123">
        <v>6060</v>
      </c>
      <c r="C15" s="127">
        <v>621</v>
      </c>
      <c r="D15" s="127">
        <v>276</v>
      </c>
      <c r="E15" s="128"/>
      <c r="F15" s="129" t="s">
        <v>270</v>
      </c>
      <c r="G15" s="125"/>
      <c r="H15" s="125"/>
      <c r="I15" s="125"/>
      <c r="J15" s="125"/>
    </row>
    <row r="16" spans="1:10" ht="19.5" customHeight="1">
      <c r="A16" s="122" t="s">
        <v>271</v>
      </c>
      <c r="B16" s="123">
        <v>6070</v>
      </c>
      <c r="C16" s="127"/>
      <c r="D16" s="127"/>
      <c r="E16" s="132"/>
      <c r="F16" s="129"/>
      <c r="G16" s="130"/>
      <c r="H16" s="130"/>
      <c r="I16" s="130"/>
      <c r="J16" s="130"/>
    </row>
    <row r="17" spans="1:10" ht="27" customHeight="1">
      <c r="A17" s="131" t="s">
        <v>272</v>
      </c>
      <c r="B17" s="123">
        <v>6080</v>
      </c>
      <c r="C17" s="127">
        <v>5986</v>
      </c>
      <c r="D17" s="127">
        <v>6388</v>
      </c>
      <c r="E17" s="128"/>
      <c r="F17" s="129" t="s">
        <v>273</v>
      </c>
      <c r="G17" s="130"/>
      <c r="H17" s="130"/>
      <c r="I17" s="130"/>
      <c r="J17" s="130"/>
    </row>
    <row r="18" spans="3:4" ht="19.5" customHeight="1">
      <c r="C18" s="133"/>
      <c r="D18" s="133"/>
    </row>
    <row r="19" spans="3:4" ht="19.5" customHeight="1">
      <c r="C19" s="133"/>
      <c r="D19" s="133"/>
    </row>
    <row r="20" ht="19.5" customHeight="1"/>
    <row r="21" spans="1:7" s="1" customFormat="1" ht="19.5" customHeight="1">
      <c r="A21" s="40" t="s">
        <v>274</v>
      </c>
      <c r="B21" s="66"/>
      <c r="C21" s="66"/>
      <c r="D21" s="66"/>
      <c r="E21" s="66"/>
      <c r="F21" s="1" t="s">
        <v>275</v>
      </c>
      <c r="G21" s="3"/>
    </row>
    <row r="22" spans="1:8" s="15" customFormat="1" ht="19.5" customHeight="1">
      <c r="A22" s="1"/>
      <c r="B22" s="2"/>
      <c r="C22" s="2"/>
      <c r="D22" s="2"/>
      <c r="E22" s="2"/>
      <c r="F22" s="15" t="s">
        <v>276</v>
      </c>
      <c r="G22" s="134"/>
      <c r="H22" s="134"/>
    </row>
  </sheetData>
  <sheetProtection selectLockedCells="1" selectUnlockedCells="1"/>
  <mergeCells count="10">
    <mergeCell ref="B1:H1"/>
    <mergeCell ref="A3:A4"/>
    <mergeCell ref="B3:B4"/>
    <mergeCell ref="C3:C4"/>
    <mergeCell ref="D3:D4"/>
    <mergeCell ref="E3:E4"/>
    <mergeCell ref="F3:F4"/>
    <mergeCell ref="G3:J3"/>
    <mergeCell ref="B21:E21"/>
    <mergeCell ref="B22:E22"/>
  </mergeCells>
  <printOptions/>
  <pageMargins left="0.7875" right="0.5902777777777778" top="0.7875" bottom="0.7875" header="0.4722222222222222" footer="0.5118055555555555"/>
  <pageSetup horizontalDpi="300" verticalDpi="300" orientation="landscape" paperSize="9" scale="42"/>
  <headerFooter alignWithMargins="0">
    <oddHeader>&amp;R&amp;"Times New Roman,Обычный"&amp;14Продовження  додатка 1
Таблиця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J25"/>
  <sheetViews>
    <sheetView zoomScale="80" zoomScaleNormal="80" workbookViewId="0" topLeftCell="A1">
      <selection activeCell="I16" sqref="I16"/>
    </sheetView>
  </sheetViews>
  <sheetFormatPr defaultColWidth="9.00390625" defaultRowHeight="12.75"/>
  <cols>
    <col min="1" max="1" width="52.50390625" style="0" customWidth="1"/>
    <col min="2" max="2" width="14.75390625" style="0" customWidth="1"/>
    <col min="6" max="6" width="11.125" style="0" customWidth="1"/>
    <col min="7" max="7" width="0.2421875" style="0" customWidth="1"/>
    <col min="8" max="8" width="0" style="0" hidden="1" customWidth="1"/>
    <col min="9" max="9" width="19.25390625" style="0" customWidth="1"/>
    <col min="10" max="10" width="0" style="0" hidden="1" customWidth="1"/>
  </cols>
  <sheetData>
    <row r="1" spans="1:10" ht="31.5" customHeight="1">
      <c r="A1" s="135" t="s">
        <v>277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48.75" customHeight="1">
      <c r="A2" s="24" t="s">
        <v>46</v>
      </c>
      <c r="B2" s="29" t="s">
        <v>185</v>
      </c>
      <c r="C2" s="41" t="s">
        <v>278</v>
      </c>
      <c r="D2" s="41"/>
      <c r="E2" s="41" t="s">
        <v>279</v>
      </c>
      <c r="F2" s="41"/>
      <c r="G2" s="41" t="s">
        <v>50</v>
      </c>
      <c r="H2" s="41"/>
      <c r="I2" s="41" t="s">
        <v>51</v>
      </c>
      <c r="J2" s="41"/>
    </row>
    <row r="3" spans="1:10" ht="12.75">
      <c r="A3" s="24">
        <v>1</v>
      </c>
      <c r="B3" s="29">
        <v>2</v>
      </c>
      <c r="C3" s="41">
        <v>3</v>
      </c>
      <c r="D3" s="41"/>
      <c r="E3" s="41">
        <v>4</v>
      </c>
      <c r="F3" s="41"/>
      <c r="G3" s="41">
        <v>4</v>
      </c>
      <c r="H3" s="41"/>
      <c r="I3" s="41">
        <v>5</v>
      </c>
      <c r="J3" s="41"/>
    </row>
    <row r="4" spans="1:10" ht="99" customHeight="1">
      <c r="A4" s="136" t="s">
        <v>280</v>
      </c>
      <c r="B4" s="43">
        <v>8000</v>
      </c>
      <c r="C4" s="137">
        <f>SUM(C5:C7)</f>
        <v>199</v>
      </c>
      <c r="D4" s="137"/>
      <c r="E4" s="137">
        <f>SUM(E5:E7)</f>
        <v>191</v>
      </c>
      <c r="F4" s="137"/>
      <c r="G4" s="137">
        <f>SUM(G5:G7)</f>
        <v>0</v>
      </c>
      <c r="H4" s="137"/>
      <c r="I4" s="137">
        <f>SUM(I5:I7)</f>
        <v>191</v>
      </c>
      <c r="J4" s="137"/>
    </row>
    <row r="5" spans="1:10" ht="18" customHeight="1">
      <c r="A5" s="39" t="s">
        <v>281</v>
      </c>
      <c r="B5" s="41">
        <v>8001</v>
      </c>
      <c r="C5" s="138">
        <v>1</v>
      </c>
      <c r="D5" s="138"/>
      <c r="E5" s="138">
        <v>1</v>
      </c>
      <c r="F5" s="138"/>
      <c r="G5" s="138"/>
      <c r="H5" s="138"/>
      <c r="I5" s="138">
        <v>1</v>
      </c>
      <c r="J5" s="138"/>
    </row>
    <row r="6" spans="1:10" ht="19.5" customHeight="1">
      <c r="A6" s="39" t="s">
        <v>282</v>
      </c>
      <c r="B6" s="41">
        <v>8002</v>
      </c>
      <c r="C6" s="138">
        <v>24</v>
      </c>
      <c r="D6" s="138"/>
      <c r="E6" s="138">
        <v>24</v>
      </c>
      <c r="F6" s="138"/>
      <c r="G6" s="138"/>
      <c r="H6" s="138"/>
      <c r="I6" s="138">
        <v>24</v>
      </c>
      <c r="J6" s="138"/>
    </row>
    <row r="7" spans="1:10" ht="18" customHeight="1">
      <c r="A7" s="39" t="s">
        <v>283</v>
      </c>
      <c r="B7" s="41">
        <v>8005</v>
      </c>
      <c r="C7" s="138">
        <v>174</v>
      </c>
      <c r="D7" s="138"/>
      <c r="E7" s="138">
        <v>166</v>
      </c>
      <c r="F7" s="138"/>
      <c r="G7" s="138"/>
      <c r="H7" s="138"/>
      <c r="I7" s="138">
        <v>166</v>
      </c>
      <c r="J7" s="138"/>
    </row>
    <row r="8" spans="1:10" ht="17.25" customHeight="1">
      <c r="A8" s="136" t="s">
        <v>284</v>
      </c>
      <c r="B8" s="43">
        <v>8008</v>
      </c>
      <c r="C8" s="137">
        <f>SUM(C9:C11)</f>
        <v>10430</v>
      </c>
      <c r="D8" s="137"/>
      <c r="E8" s="137">
        <f>SUM(E9:E11)</f>
        <v>13540</v>
      </c>
      <c r="F8" s="137"/>
      <c r="G8" s="137">
        <f>SUM(G9:G11)</f>
        <v>0</v>
      </c>
      <c r="H8" s="137"/>
      <c r="I8" s="137">
        <f>SUM(I9:I11)</f>
        <v>14586</v>
      </c>
      <c r="J8" s="137"/>
    </row>
    <row r="9" spans="1:10" ht="18" customHeight="1">
      <c r="A9" s="39" t="s">
        <v>281</v>
      </c>
      <c r="B9" s="41">
        <v>8009</v>
      </c>
      <c r="C9" s="138">
        <v>164</v>
      </c>
      <c r="D9" s="138"/>
      <c r="E9" s="138">
        <v>197</v>
      </c>
      <c r="F9" s="138"/>
      <c r="G9" s="138"/>
      <c r="H9" s="138"/>
      <c r="I9" s="138">
        <v>245</v>
      </c>
      <c r="J9" s="138"/>
    </row>
    <row r="10" spans="1:10" ht="18" customHeight="1">
      <c r="A10" s="39" t="s">
        <v>282</v>
      </c>
      <c r="B10" s="41">
        <v>8010</v>
      </c>
      <c r="C10" s="138">
        <v>1676</v>
      </c>
      <c r="D10" s="138"/>
      <c r="E10" s="138">
        <v>2442</v>
      </c>
      <c r="F10" s="138"/>
      <c r="G10" s="138"/>
      <c r="H10" s="138"/>
      <c r="I10" s="138">
        <v>2612</v>
      </c>
      <c r="J10" s="138"/>
    </row>
    <row r="11" spans="1:10" ht="18" customHeight="1">
      <c r="A11" s="39" t="s">
        <v>283</v>
      </c>
      <c r="B11" s="41">
        <v>8011</v>
      </c>
      <c r="C11" s="138">
        <v>8590</v>
      </c>
      <c r="D11" s="138"/>
      <c r="E11" s="138">
        <v>10901</v>
      </c>
      <c r="F11" s="138"/>
      <c r="G11" s="138"/>
      <c r="H11" s="138"/>
      <c r="I11" s="138">
        <v>11729</v>
      </c>
      <c r="J11" s="138"/>
    </row>
    <row r="12" spans="1:10" ht="17.25" customHeight="1">
      <c r="A12" s="136" t="s">
        <v>285</v>
      </c>
      <c r="B12" s="43">
        <v>8016</v>
      </c>
      <c r="C12" s="137">
        <f>SUM(C13:C15)</f>
        <v>10430</v>
      </c>
      <c r="D12" s="137"/>
      <c r="E12" s="137">
        <f>SUM(E13:E15)</f>
        <v>13540</v>
      </c>
      <c r="F12" s="137"/>
      <c r="G12" s="137">
        <f>'I. Фін результат'!E87</f>
        <v>0</v>
      </c>
      <c r="H12" s="137"/>
      <c r="I12" s="137">
        <f>SUM(I13:I15)</f>
        <v>14586</v>
      </c>
      <c r="J12" s="137"/>
    </row>
    <row r="13" spans="1:10" ht="18" customHeight="1">
      <c r="A13" s="39" t="s">
        <v>281</v>
      </c>
      <c r="B13" s="41">
        <v>8017</v>
      </c>
      <c r="C13" s="138">
        <v>164</v>
      </c>
      <c r="D13" s="138"/>
      <c r="E13" s="138">
        <v>197</v>
      </c>
      <c r="F13" s="138"/>
      <c r="G13" s="138"/>
      <c r="H13" s="138"/>
      <c r="I13" s="138">
        <v>245</v>
      </c>
      <c r="J13" s="138"/>
    </row>
    <row r="14" spans="1:10" ht="18" customHeight="1">
      <c r="A14" s="39" t="s">
        <v>282</v>
      </c>
      <c r="B14" s="41">
        <v>8018</v>
      </c>
      <c r="C14" s="138">
        <v>1676</v>
      </c>
      <c r="D14" s="138"/>
      <c r="E14" s="138">
        <v>2442</v>
      </c>
      <c r="F14" s="138"/>
      <c r="G14" s="138"/>
      <c r="H14" s="138"/>
      <c r="I14" s="138">
        <v>2612</v>
      </c>
      <c r="J14" s="138"/>
    </row>
    <row r="15" spans="1:10" ht="18" customHeight="1">
      <c r="A15" s="39" t="s">
        <v>283</v>
      </c>
      <c r="B15" s="41">
        <v>8019</v>
      </c>
      <c r="C15" s="138">
        <v>8590</v>
      </c>
      <c r="D15" s="138"/>
      <c r="E15" s="138">
        <v>10901</v>
      </c>
      <c r="F15" s="138"/>
      <c r="G15" s="138"/>
      <c r="H15" s="138"/>
      <c r="I15" s="138">
        <v>11729</v>
      </c>
      <c r="J15" s="138"/>
    </row>
    <row r="16" spans="1:10" ht="58.5" customHeight="1">
      <c r="A16" s="136" t="s">
        <v>286</v>
      </c>
      <c r="B16" s="43">
        <v>8020</v>
      </c>
      <c r="C16" s="139">
        <f>(C12/C4)/12*1000</f>
        <v>4367.671691792295</v>
      </c>
      <c r="D16" s="139"/>
      <c r="E16" s="139">
        <f>(E12/E4)/12*1000</f>
        <v>5907.504363001745</v>
      </c>
      <c r="F16" s="139"/>
      <c r="G16" s="139" t="e">
        <f>(G12/G4)/12*1000</f>
        <v>#DIV/0!</v>
      </c>
      <c r="H16" s="139"/>
      <c r="I16" s="139">
        <f>(I12/I4)/12*1000</f>
        <v>6363.874345549738</v>
      </c>
      <c r="J16" s="139"/>
    </row>
    <row r="17" spans="1:10" ht="18" customHeight="1">
      <c r="A17" s="39" t="s">
        <v>281</v>
      </c>
      <c r="B17" s="41">
        <v>8023</v>
      </c>
      <c r="C17" s="140">
        <f>(C13/C5)/12*1000</f>
        <v>13666.666666666666</v>
      </c>
      <c r="D17" s="140"/>
      <c r="E17" s="140">
        <f>(E13/E5)/12*1000</f>
        <v>16416.666666666668</v>
      </c>
      <c r="F17" s="140"/>
      <c r="G17" s="140" t="e">
        <f>(G13/G5)/12*1000</f>
        <v>#DIV/0!</v>
      </c>
      <c r="H17" s="140"/>
      <c r="I17" s="140">
        <f>(I13/I5)/12*1000</f>
        <v>20416.666666666668</v>
      </c>
      <c r="J17" s="140"/>
    </row>
    <row r="18" spans="1:10" ht="18" customHeight="1">
      <c r="A18" s="39" t="s">
        <v>282</v>
      </c>
      <c r="B18" s="41">
        <v>8024</v>
      </c>
      <c r="C18" s="140">
        <f>(C14/C6)/12*1000</f>
        <v>5819.444444444443</v>
      </c>
      <c r="D18" s="140"/>
      <c r="E18" s="140">
        <f>(E14/E6)/12*1000</f>
        <v>8479.166666666666</v>
      </c>
      <c r="F18" s="140"/>
      <c r="G18" s="140" t="e">
        <f>(G14/G6)/12*1000</f>
        <v>#DIV/0!</v>
      </c>
      <c r="H18" s="140"/>
      <c r="I18" s="140">
        <f>(I14/I6)/12*1000</f>
        <v>9069.444444444445</v>
      </c>
      <c r="J18" s="140"/>
    </row>
    <row r="19" spans="1:10" ht="18" customHeight="1">
      <c r="A19" s="39" t="s">
        <v>283</v>
      </c>
      <c r="B19" s="41">
        <v>8024</v>
      </c>
      <c r="C19" s="140">
        <f>(C15/C7)/12*1000</f>
        <v>4113.984674329502</v>
      </c>
      <c r="D19" s="140"/>
      <c r="E19" s="140">
        <f>(E15/E7)/12*1000</f>
        <v>5472.389558232932</v>
      </c>
      <c r="F19" s="140"/>
      <c r="G19" s="140" t="e">
        <f>(G15/G7)/12*1000</f>
        <v>#DIV/0!</v>
      </c>
      <c r="H19" s="140"/>
      <c r="I19" s="140">
        <f>(I15/I7)/12*1000</f>
        <v>5888.052208835341</v>
      </c>
      <c r="J19" s="140"/>
    </row>
    <row r="24" ht="12.75">
      <c r="A24" s="141"/>
    </row>
    <row r="25" spans="1:5" ht="12.75">
      <c r="A25" s="142" t="s">
        <v>287</v>
      </c>
      <c r="E25" s="143" t="s">
        <v>43</v>
      </c>
    </row>
  </sheetData>
  <sheetProtection selectLockedCells="1" selectUnlockedCells="1"/>
  <mergeCells count="71">
    <mergeCell ref="A1:J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I19:J19"/>
  </mergeCells>
  <printOptions/>
  <pageMargins left="0.7" right="0.7" top="0.75" bottom="0.75" header="0.5118055555555555" footer="0.5118055555555555"/>
  <pageSetup horizontalDpi="300" verticalDpi="3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P42"/>
  <sheetViews>
    <sheetView zoomScale="80" zoomScaleNormal="80" zoomScaleSheetLayoutView="75" workbookViewId="0" topLeftCell="A1">
      <selection activeCell="A3" sqref="A3"/>
    </sheetView>
  </sheetViews>
  <sheetFormatPr defaultColWidth="9.00390625" defaultRowHeight="12.75"/>
  <cols>
    <col min="1" max="1" width="44.875" style="15" customWidth="1"/>
    <col min="2" max="2" width="13.50390625" style="144" customWidth="1"/>
    <col min="3" max="3" width="12.625" style="15" customWidth="1"/>
    <col min="4" max="4" width="16.125" style="15" customWidth="1"/>
    <col min="5" max="5" width="15.50390625" style="15" customWidth="1"/>
    <col min="6" max="6" width="16.50390625" style="15" customWidth="1"/>
    <col min="7" max="7" width="15.375" style="15" customWidth="1"/>
    <col min="8" max="8" width="16.50390625" style="15" customWidth="1"/>
    <col min="9" max="9" width="16.125" style="15" customWidth="1"/>
    <col min="10" max="11" width="16.50390625" style="15" customWidth="1"/>
    <col min="12" max="12" width="16.875" style="15" customWidth="1"/>
    <col min="13" max="15" width="16.625" style="15" customWidth="1"/>
    <col min="16" max="16384" width="9.125" style="15" customWidth="1"/>
  </cols>
  <sheetData>
    <row r="1" spans="1:15" ht="12.75">
      <c r="A1" s="40" t="s">
        <v>288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40" t="s">
        <v>289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" customHeight="1">
      <c r="A3" s="2" t="s">
        <v>290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145" t="s">
        <v>291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9.5" customHeight="1">
      <c r="A5" s="4"/>
      <c r="B5" s="146"/>
      <c r="C5" s="146"/>
      <c r="D5" s="146"/>
      <c r="E5" s="146"/>
      <c r="F5" s="40"/>
      <c r="G5" s="40"/>
      <c r="H5" s="40"/>
      <c r="I5" s="3"/>
      <c r="J5" s="3"/>
      <c r="K5" s="3"/>
      <c r="L5" s="3"/>
      <c r="M5" s="3"/>
      <c r="N5" s="3"/>
      <c r="O5" s="3"/>
    </row>
    <row r="6" spans="1:15" ht="21.75" customHeight="1">
      <c r="A6" s="3" t="s">
        <v>292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ht="19.5" customHeight="1">
      <c r="A7" s="147"/>
    </row>
    <row r="8" spans="1:15" ht="63.75" customHeight="1">
      <c r="A8" s="41" t="s">
        <v>293</v>
      </c>
      <c r="B8" s="41" t="s">
        <v>294</v>
      </c>
      <c r="C8" s="41"/>
      <c r="D8" s="41" t="s">
        <v>295</v>
      </c>
      <c r="E8" s="41"/>
      <c r="F8" s="41" t="s">
        <v>296</v>
      </c>
      <c r="G8" s="41"/>
      <c r="H8" s="41" t="s">
        <v>297</v>
      </c>
      <c r="I8" s="41"/>
      <c r="J8" s="41"/>
      <c r="K8" s="41" t="s">
        <v>298</v>
      </c>
      <c r="L8" s="41"/>
      <c r="M8" s="41" t="s">
        <v>299</v>
      </c>
      <c r="N8" s="41"/>
      <c r="O8" s="41"/>
    </row>
    <row r="9" spans="1:15" ht="18" customHeight="1">
      <c r="A9" s="29">
        <v>1</v>
      </c>
      <c r="B9" s="29">
        <v>2</v>
      </c>
      <c r="C9" s="29"/>
      <c r="D9" s="29">
        <v>3</v>
      </c>
      <c r="E9" s="29"/>
      <c r="F9" s="148">
        <v>4</v>
      </c>
      <c r="G9" s="148"/>
      <c r="H9" s="29">
        <v>5</v>
      </c>
      <c r="I9" s="29"/>
      <c r="J9" s="29"/>
      <c r="K9" s="29">
        <v>6</v>
      </c>
      <c r="L9" s="29"/>
      <c r="M9" s="29">
        <v>7</v>
      </c>
      <c r="N9" s="29"/>
      <c r="O9" s="29"/>
    </row>
    <row r="10" spans="1:15" ht="19.5" customHeight="1">
      <c r="A10" s="44"/>
      <c r="B10" s="149"/>
      <c r="C10" s="149"/>
      <c r="D10" s="150"/>
      <c r="E10" s="150"/>
      <c r="F10" s="151"/>
      <c r="G10" s="151"/>
      <c r="H10" s="41"/>
      <c r="I10" s="41"/>
      <c r="J10" s="41"/>
      <c r="K10" s="150"/>
      <c r="L10" s="150"/>
      <c r="M10" s="149"/>
      <c r="N10" s="149"/>
      <c r="O10" s="149"/>
    </row>
    <row r="11" spans="1:15" ht="19.5" customHeight="1">
      <c r="A11" s="44"/>
      <c r="B11" s="149"/>
      <c r="C11" s="149"/>
      <c r="D11" s="150"/>
      <c r="E11" s="150"/>
      <c r="F11" s="151"/>
      <c r="G11" s="151"/>
      <c r="H11" s="41"/>
      <c r="I11" s="41"/>
      <c r="J11" s="41"/>
      <c r="K11" s="150"/>
      <c r="L11" s="150"/>
      <c r="M11" s="149"/>
      <c r="N11" s="149"/>
      <c r="O11" s="149"/>
    </row>
    <row r="12" spans="1:15" ht="19.5" customHeight="1">
      <c r="A12" s="44"/>
      <c r="B12" s="149"/>
      <c r="C12" s="149"/>
      <c r="D12" s="150"/>
      <c r="E12" s="150"/>
      <c r="F12" s="151"/>
      <c r="G12" s="151"/>
      <c r="H12" s="41"/>
      <c r="I12" s="41"/>
      <c r="J12" s="41"/>
      <c r="K12" s="150"/>
      <c r="L12" s="150"/>
      <c r="M12" s="149"/>
      <c r="N12" s="149"/>
      <c r="O12" s="149"/>
    </row>
    <row r="13" spans="1:15" ht="19.5" customHeight="1">
      <c r="A13" s="49" t="s">
        <v>119</v>
      </c>
      <c r="B13" s="43" t="s">
        <v>300</v>
      </c>
      <c r="C13" s="43"/>
      <c r="D13" s="43" t="s">
        <v>300</v>
      </c>
      <c r="E13" s="43"/>
      <c r="F13" s="43" t="s">
        <v>300</v>
      </c>
      <c r="G13" s="43"/>
      <c r="H13" s="43"/>
      <c r="I13" s="43"/>
      <c r="J13" s="43"/>
      <c r="K13" s="152">
        <f>SUM(K10:K12)</f>
        <v>0</v>
      </c>
      <c r="L13" s="152"/>
      <c r="M13" s="153"/>
      <c r="N13" s="153"/>
      <c r="O13" s="153"/>
    </row>
    <row r="14" spans="1:15" ht="19.5" customHeight="1">
      <c r="A14" s="40"/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ht="21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 ht="19.5" customHeight="1">
      <c r="A16" s="3"/>
      <c r="B16" s="1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2.5" customHeight="1">
      <c r="A17" s="70"/>
      <c r="B17" s="70"/>
      <c r="C17" s="70"/>
      <c r="D17" s="70"/>
      <c r="E17" s="7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 customHeight="1">
      <c r="A18" s="70"/>
      <c r="B18" s="70"/>
      <c r="C18" s="70"/>
      <c r="D18" s="70"/>
      <c r="E18" s="7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9.5" customHeight="1">
      <c r="A19" s="70"/>
      <c r="B19" s="70"/>
      <c r="C19" s="70"/>
      <c r="D19" s="155"/>
      <c r="E19" s="15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9.5" customHeight="1">
      <c r="A20" s="70"/>
      <c r="B20" s="70"/>
      <c r="C20" s="70"/>
      <c r="D20" s="155"/>
      <c r="E20" s="15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9.5" customHeight="1">
      <c r="A21" s="70"/>
      <c r="B21" s="70"/>
      <c r="C21" s="70"/>
      <c r="D21" s="155"/>
      <c r="E21" s="15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9.5" customHeight="1">
      <c r="A22" s="70"/>
      <c r="B22" s="70"/>
      <c r="C22" s="70"/>
      <c r="D22" s="155"/>
      <c r="E22" s="15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9.5" customHeight="1">
      <c r="A23" s="70"/>
      <c r="B23" s="70"/>
      <c r="C23" s="70"/>
      <c r="D23" s="155"/>
      <c r="E23" s="15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9.5" customHeight="1">
      <c r="A24" s="70"/>
      <c r="B24" s="70"/>
      <c r="C24" s="70"/>
      <c r="D24" s="155"/>
      <c r="E24" s="15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9.5" customHeight="1">
      <c r="A25" s="70"/>
      <c r="B25" s="70"/>
      <c r="C25" s="70"/>
      <c r="D25" s="155"/>
      <c r="E25" s="15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9.5" customHeight="1">
      <c r="A26" s="70"/>
      <c r="B26" s="70"/>
      <c r="C26" s="70"/>
      <c r="D26" s="155"/>
      <c r="E26" s="15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9.5" customHeight="1">
      <c r="A27" s="70"/>
      <c r="B27" s="70"/>
      <c r="C27" s="70"/>
      <c r="D27" s="155"/>
      <c r="E27" s="15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9.5" customHeight="1">
      <c r="A28" s="156"/>
      <c r="B28" s="156"/>
      <c r="C28" s="156"/>
      <c r="D28" s="157"/>
      <c r="E28" s="15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1"/>
      <c r="B29" s="158"/>
      <c r="C29" s="159"/>
      <c r="D29" s="159"/>
      <c r="E29" s="15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2.75">
      <c r="C30" s="160"/>
      <c r="D30" s="160"/>
      <c r="E30" s="16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2.75">
      <c r="C31" s="160"/>
      <c r="D31" s="160"/>
      <c r="E31" s="16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2.75">
      <c r="C32" s="160"/>
      <c r="D32" s="160"/>
      <c r="E32" s="16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2.75">
      <c r="C33" s="160"/>
      <c r="D33" s="160"/>
      <c r="E33" s="16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2.75">
      <c r="C34" s="160"/>
      <c r="D34" s="160"/>
      <c r="E34" s="16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5" ht="12.75">
      <c r="C35" s="160"/>
      <c r="D35" s="160"/>
      <c r="E35" s="160"/>
    </row>
    <row r="36" spans="3:5" ht="12.75">
      <c r="C36" s="160"/>
      <c r="D36" s="160"/>
      <c r="E36" s="160"/>
    </row>
    <row r="37" spans="3:5" ht="12.75">
      <c r="C37" s="160"/>
      <c r="D37" s="160"/>
      <c r="E37" s="160"/>
    </row>
    <row r="38" spans="3:5" ht="12.75">
      <c r="C38" s="160"/>
      <c r="D38" s="160"/>
      <c r="E38" s="160"/>
    </row>
    <row r="39" spans="3:5" ht="12.75">
      <c r="C39" s="160"/>
      <c r="D39" s="160"/>
      <c r="E39" s="160"/>
    </row>
    <row r="40" spans="3:5" ht="12.75">
      <c r="C40" s="160"/>
      <c r="D40" s="160"/>
      <c r="E40" s="160"/>
    </row>
    <row r="41" spans="3:5" ht="12.75">
      <c r="C41" s="160"/>
      <c r="D41" s="160"/>
      <c r="E41" s="160"/>
    </row>
    <row r="42" spans="3:5" ht="12.75">
      <c r="C42" s="160"/>
      <c r="D42" s="160"/>
      <c r="E42" s="160"/>
    </row>
  </sheetData>
  <sheetProtection selectLockedCells="1" selectUnlockedCells="1"/>
  <mergeCells count="41">
    <mergeCell ref="A1:O1"/>
    <mergeCell ref="A2:O2"/>
    <mergeCell ref="A3:O3"/>
    <mergeCell ref="A4:O4"/>
    <mergeCell ref="A6:O6"/>
    <mergeCell ref="B8:C8"/>
    <mergeCell ref="D8:E8"/>
    <mergeCell ref="F8:G8"/>
    <mergeCell ref="H8:J8"/>
    <mergeCell ref="K8:L8"/>
    <mergeCell ref="M8:O8"/>
    <mergeCell ref="B9:C9"/>
    <mergeCell ref="D9:E9"/>
    <mergeCell ref="F9:G9"/>
    <mergeCell ref="H9:J9"/>
    <mergeCell ref="K9:L9"/>
    <mergeCell ref="M9:O9"/>
    <mergeCell ref="B10:C10"/>
    <mergeCell ref="D10:E10"/>
    <mergeCell ref="F10:G10"/>
    <mergeCell ref="H10:J10"/>
    <mergeCell ref="K10:L10"/>
    <mergeCell ref="M10:O10"/>
    <mergeCell ref="B11:C11"/>
    <mergeCell ref="D11:E11"/>
    <mergeCell ref="F11:G11"/>
    <mergeCell ref="H11:J11"/>
    <mergeCell ref="K11:L11"/>
    <mergeCell ref="M11:O11"/>
    <mergeCell ref="B12:C12"/>
    <mergeCell ref="D12:E12"/>
    <mergeCell ref="F12:G12"/>
    <mergeCell ref="H12:J12"/>
    <mergeCell ref="K12:L12"/>
    <mergeCell ref="M12:O12"/>
    <mergeCell ref="B13:C13"/>
    <mergeCell ref="D13:E13"/>
    <mergeCell ref="F13:G13"/>
    <mergeCell ref="H13:J13"/>
    <mergeCell ref="K13:L13"/>
    <mergeCell ref="M13:O13"/>
  </mergeCells>
  <printOptions/>
  <pageMargins left="1.18125" right="0.39375" top="0.7875" bottom="0.7875" header="0.27569444444444446" footer="0.5118055555555555"/>
  <pageSetup horizontalDpi="300" verticalDpi="300" orientation="landscape" paperSize="9" scale="47"/>
  <headerFooter alignWithMargins="0">
    <oddHeader>&amp;C&amp;"Times New Roman,Обычный"&amp;14 &amp;R&amp;"Times New Roman,Обычный"&amp;14Продовження додатка 1
Таблиця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E71"/>
  <sheetViews>
    <sheetView zoomScale="80" zoomScaleNormal="80" zoomScaleSheetLayoutView="50" workbookViewId="0" topLeftCell="F1">
      <selection activeCell="V8" sqref="V8"/>
    </sheetView>
  </sheetViews>
  <sheetFormatPr defaultColWidth="9.00390625" defaultRowHeight="12.75"/>
  <cols>
    <col min="1" max="1" width="8.375" style="15" customWidth="1"/>
    <col min="2" max="2" width="28.625" style="15" customWidth="1"/>
    <col min="3" max="6" width="11.375" style="15" customWidth="1"/>
    <col min="7" max="31" width="11.00390625" style="15" customWidth="1"/>
    <col min="32" max="16384" width="9.125" style="15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61"/>
      <c r="R1" s="161"/>
      <c r="S1" s="161"/>
      <c r="T1" s="161"/>
      <c r="U1" s="161"/>
      <c r="AB1" s="22"/>
      <c r="AC1" s="22"/>
      <c r="AD1" s="22"/>
      <c r="AE1" s="22"/>
    </row>
    <row r="2" spans="2:31" ht="18.75" customHeight="1">
      <c r="B2" s="10" t="s">
        <v>301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41.25" customHeight="1">
      <c r="A4" s="42" t="s">
        <v>302</v>
      </c>
      <c r="B4" s="42" t="s">
        <v>303</v>
      </c>
      <c r="C4" s="41" t="s">
        <v>304</v>
      </c>
      <c r="D4" s="41"/>
      <c r="E4" s="41"/>
      <c r="F4" s="41"/>
      <c r="G4" s="41" t="s">
        <v>305</v>
      </c>
      <c r="H4" s="41"/>
      <c r="I4" s="41"/>
      <c r="J4" s="41"/>
      <c r="K4" s="41"/>
      <c r="L4" s="41"/>
      <c r="M4" s="41"/>
      <c r="N4" s="41" t="s">
        <v>306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163" t="s">
        <v>307</v>
      </c>
      <c r="AA4" s="163"/>
      <c r="AB4" s="163"/>
      <c r="AC4" s="164" t="s">
        <v>308</v>
      </c>
      <c r="AD4" s="164"/>
      <c r="AE4" s="164"/>
    </row>
    <row r="5" spans="1:31" ht="48.75" customHeight="1">
      <c r="A5" s="42"/>
      <c r="B5" s="4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 t="s">
        <v>309</v>
      </c>
      <c r="O5" s="41"/>
      <c r="P5" s="41"/>
      <c r="Q5" s="41"/>
      <c r="R5" s="41" t="s">
        <v>310</v>
      </c>
      <c r="S5" s="41"/>
      <c r="T5" s="41"/>
      <c r="U5" s="41"/>
      <c r="V5" s="41" t="s">
        <v>311</v>
      </c>
      <c r="W5" s="41"/>
      <c r="X5" s="41"/>
      <c r="Y5" s="41"/>
      <c r="Z5" s="163"/>
      <c r="AA5" s="163"/>
      <c r="AB5" s="163"/>
      <c r="AC5" s="164"/>
      <c r="AD5" s="164"/>
      <c r="AE5" s="164"/>
    </row>
    <row r="6" spans="1:31" ht="18" customHeight="1">
      <c r="A6" s="165">
        <v>1</v>
      </c>
      <c r="B6" s="166">
        <v>2</v>
      </c>
      <c r="C6" s="163">
        <v>3</v>
      </c>
      <c r="D6" s="163"/>
      <c r="E6" s="163"/>
      <c r="F6" s="163"/>
      <c r="G6" s="163">
        <v>4</v>
      </c>
      <c r="H6" s="163"/>
      <c r="I6" s="163"/>
      <c r="J6" s="163"/>
      <c r="K6" s="163"/>
      <c r="L6" s="163"/>
      <c r="M6" s="163"/>
      <c r="N6" s="167">
        <v>5</v>
      </c>
      <c r="O6" s="167"/>
      <c r="P6" s="167"/>
      <c r="Q6" s="167"/>
      <c r="R6" s="167">
        <v>6</v>
      </c>
      <c r="S6" s="167"/>
      <c r="T6" s="167"/>
      <c r="U6" s="167"/>
      <c r="V6" s="167">
        <v>7</v>
      </c>
      <c r="W6" s="167"/>
      <c r="X6" s="167"/>
      <c r="Y6" s="167"/>
      <c r="Z6" s="168">
        <v>8</v>
      </c>
      <c r="AA6" s="168"/>
      <c r="AB6" s="168"/>
      <c r="AC6" s="167">
        <v>9</v>
      </c>
      <c r="AD6" s="167"/>
      <c r="AE6" s="167"/>
    </row>
    <row r="7" spans="1:31" ht="19.5" customHeight="1">
      <c r="A7" s="165"/>
      <c r="B7" s="166" t="s">
        <v>312</v>
      </c>
      <c r="C7" s="163">
        <v>1995</v>
      </c>
      <c r="D7" s="163"/>
      <c r="E7" s="163"/>
      <c r="F7" s="163"/>
      <c r="G7" s="169" t="s">
        <v>313</v>
      </c>
      <c r="H7" s="169"/>
      <c r="I7" s="169"/>
      <c r="J7" s="169"/>
      <c r="K7" s="169"/>
      <c r="L7" s="169"/>
      <c r="M7" s="169"/>
      <c r="N7" s="170">
        <v>136</v>
      </c>
      <c r="O7" s="170"/>
      <c r="P7" s="170"/>
      <c r="Q7" s="170"/>
      <c r="R7" s="170">
        <v>105</v>
      </c>
      <c r="S7" s="170"/>
      <c r="T7" s="170"/>
      <c r="U7" s="170"/>
      <c r="V7" s="170">
        <v>50</v>
      </c>
      <c r="W7" s="170"/>
      <c r="X7" s="170"/>
      <c r="Y7" s="170"/>
      <c r="Z7" s="171">
        <f>(V7/R7)*100</f>
        <v>47.61904761904761</v>
      </c>
      <c r="AA7" s="171"/>
      <c r="AB7" s="171"/>
      <c r="AC7" s="172">
        <f>(V7/N7)*100</f>
        <v>36.76470588235294</v>
      </c>
      <c r="AD7" s="172"/>
      <c r="AE7" s="172"/>
    </row>
    <row r="8" spans="1:31" ht="19.5" customHeight="1">
      <c r="A8" s="165"/>
      <c r="B8" s="166" t="s">
        <v>314</v>
      </c>
      <c r="C8" s="163">
        <v>2019</v>
      </c>
      <c r="D8" s="163"/>
      <c r="E8" s="163"/>
      <c r="F8" s="163"/>
      <c r="G8" s="169" t="s">
        <v>313</v>
      </c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70">
        <v>100</v>
      </c>
      <c r="W8" s="170"/>
      <c r="X8" s="170"/>
      <c r="Y8" s="170"/>
      <c r="Z8" s="171" t="e">
        <f>(V8/R8)*100</f>
        <v>#DIV/0!</v>
      </c>
      <c r="AA8" s="171"/>
      <c r="AB8" s="171"/>
      <c r="AC8" s="172" t="e">
        <f>(V8/N8)*100</f>
        <v>#DIV/0!</v>
      </c>
      <c r="AD8" s="172"/>
      <c r="AE8" s="172"/>
    </row>
    <row r="9" spans="1:31" ht="19.5" customHeight="1">
      <c r="A9" s="165"/>
      <c r="B9" s="166"/>
      <c r="C9" s="163"/>
      <c r="D9" s="163"/>
      <c r="E9" s="163"/>
      <c r="F9" s="16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71" t="e">
        <f>(V9/R9)*100</f>
        <v>#DIV/0!</v>
      </c>
      <c r="AA9" s="171"/>
      <c r="AB9" s="171"/>
      <c r="AC9" s="172" t="e">
        <f>(V9/N9)*100</f>
        <v>#DIV/0!</v>
      </c>
      <c r="AD9" s="172"/>
      <c r="AE9" s="172"/>
    </row>
    <row r="10" spans="1:31" ht="19.5" customHeight="1">
      <c r="A10" s="165"/>
      <c r="B10" s="166"/>
      <c r="C10" s="163"/>
      <c r="D10" s="163"/>
      <c r="E10" s="163"/>
      <c r="F10" s="163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1" t="e">
        <f>(V10/R10)*100</f>
        <v>#DIV/0!</v>
      </c>
      <c r="AA10" s="171"/>
      <c r="AB10" s="171"/>
      <c r="AC10" s="172" t="e">
        <f>(V10/N10)*100</f>
        <v>#DIV/0!</v>
      </c>
      <c r="AD10" s="172"/>
      <c r="AE10" s="172"/>
    </row>
    <row r="11" spans="1:31" ht="19.5" customHeight="1">
      <c r="A11" s="173" t="s">
        <v>119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52">
        <f>SUM(N7:N10)</f>
        <v>136</v>
      </c>
      <c r="O11" s="152"/>
      <c r="P11" s="152"/>
      <c r="Q11" s="152"/>
      <c r="R11" s="152">
        <f>SUM(R7:R10)</f>
        <v>105</v>
      </c>
      <c r="S11" s="152"/>
      <c r="T11" s="152"/>
      <c r="U11" s="152"/>
      <c r="V11" s="152">
        <f>SUM(V7:V10)</f>
        <v>150</v>
      </c>
      <c r="W11" s="152"/>
      <c r="X11" s="152"/>
      <c r="Y11" s="152"/>
      <c r="Z11" s="174">
        <f>(V11/R11)*100</f>
        <v>142.85714285714286</v>
      </c>
      <c r="AA11" s="174"/>
      <c r="AB11" s="174"/>
      <c r="AC11" s="175">
        <f>(V11/N11)*100</f>
        <v>110.29411764705883</v>
      </c>
      <c r="AD11" s="175"/>
      <c r="AE11" s="175"/>
    </row>
    <row r="12" spans="1:31" ht="18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8"/>
      <c r="N12" s="108"/>
      <c r="O12" s="108"/>
      <c r="P12" s="108"/>
      <c r="Q12" s="64"/>
      <c r="R12" s="64"/>
      <c r="S12" s="64"/>
      <c r="T12" s="64"/>
      <c r="U12" s="64"/>
      <c r="V12" s="64"/>
      <c r="W12" s="176"/>
      <c r="X12" s="176"/>
      <c r="Y12" s="176"/>
      <c r="Z12" s="176"/>
      <c r="AA12" s="176"/>
      <c r="AB12" s="176"/>
      <c r="AC12" s="176"/>
      <c r="AD12" s="176"/>
      <c r="AE12" s="176"/>
    </row>
    <row r="13" s="10" customFormat="1" ht="18.75" customHeight="1">
      <c r="B13" s="10" t="s">
        <v>315</v>
      </c>
    </row>
    <row r="14" s="10" customFormat="1" ht="18.75" customHeight="1"/>
    <row r="15" spans="1:31" ht="39.75" customHeight="1">
      <c r="A15" s="42" t="s">
        <v>302</v>
      </c>
      <c r="B15" s="42" t="s">
        <v>316</v>
      </c>
      <c r="C15" s="41" t="s">
        <v>303</v>
      </c>
      <c r="D15" s="41"/>
      <c r="E15" s="41"/>
      <c r="F15" s="41"/>
      <c r="G15" s="41" t="s">
        <v>305</v>
      </c>
      <c r="H15" s="41"/>
      <c r="I15" s="41"/>
      <c r="J15" s="41"/>
      <c r="K15" s="41"/>
      <c r="L15" s="41"/>
      <c r="M15" s="41"/>
      <c r="N15" s="41" t="s">
        <v>317</v>
      </c>
      <c r="O15" s="41"/>
      <c r="P15" s="41"/>
      <c r="Q15" s="120" t="s">
        <v>306</v>
      </c>
      <c r="R15" s="120"/>
      <c r="S15" s="120"/>
      <c r="T15" s="120"/>
      <c r="U15" s="120"/>
      <c r="V15" s="120"/>
      <c r="W15" s="120"/>
      <c r="X15" s="120"/>
      <c r="Y15" s="120"/>
      <c r="Z15" s="164" t="s">
        <v>307</v>
      </c>
      <c r="AA15" s="164"/>
      <c r="AB15" s="164"/>
      <c r="AC15" s="164" t="s">
        <v>308</v>
      </c>
      <c r="AD15" s="164"/>
      <c r="AE15" s="164"/>
    </row>
    <row r="16" spans="1:31" ht="18.75" customHeight="1">
      <c r="A16" s="42"/>
      <c r="B16" s="42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 t="s">
        <v>309</v>
      </c>
      <c r="R16" s="41"/>
      <c r="S16" s="41"/>
      <c r="T16" s="41" t="s">
        <v>310</v>
      </c>
      <c r="U16" s="41"/>
      <c r="V16" s="41"/>
      <c r="W16" s="41" t="s">
        <v>311</v>
      </c>
      <c r="X16" s="41"/>
      <c r="Y16" s="41"/>
      <c r="Z16" s="164"/>
      <c r="AA16" s="164"/>
      <c r="AB16" s="164"/>
      <c r="AC16" s="164"/>
      <c r="AD16" s="164"/>
      <c r="AE16" s="164"/>
    </row>
    <row r="17" spans="1:31" ht="27.75" customHeight="1">
      <c r="A17" s="42"/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164"/>
      <c r="AA17" s="164"/>
      <c r="AB17" s="164"/>
      <c r="AC17" s="164"/>
      <c r="AD17" s="164"/>
      <c r="AE17" s="164"/>
    </row>
    <row r="18" spans="1:31" ht="18" customHeight="1">
      <c r="A18" s="165">
        <v>1</v>
      </c>
      <c r="B18" s="165">
        <v>2</v>
      </c>
      <c r="C18" s="163">
        <v>3</v>
      </c>
      <c r="D18" s="163"/>
      <c r="E18" s="163"/>
      <c r="F18" s="163"/>
      <c r="G18" s="163">
        <v>4</v>
      </c>
      <c r="H18" s="163"/>
      <c r="I18" s="163"/>
      <c r="J18" s="163"/>
      <c r="K18" s="163"/>
      <c r="L18" s="163"/>
      <c r="M18" s="163"/>
      <c r="N18" s="163">
        <v>5</v>
      </c>
      <c r="O18" s="163"/>
      <c r="P18" s="163"/>
      <c r="Q18" s="163">
        <v>6</v>
      </c>
      <c r="R18" s="163"/>
      <c r="S18" s="163"/>
      <c r="T18" s="163">
        <v>7</v>
      </c>
      <c r="U18" s="163"/>
      <c r="V18" s="163"/>
      <c r="W18" s="163">
        <v>8</v>
      </c>
      <c r="X18" s="163"/>
      <c r="Y18" s="163"/>
      <c r="Z18" s="163">
        <v>9</v>
      </c>
      <c r="AA18" s="163"/>
      <c r="AB18" s="163"/>
      <c r="AC18" s="163">
        <v>10</v>
      </c>
      <c r="AD18" s="163"/>
      <c r="AE18" s="163"/>
    </row>
    <row r="19" spans="1:31" ht="19.5" customHeight="1">
      <c r="A19" s="177"/>
      <c r="B19" s="178"/>
      <c r="C19" s="179"/>
      <c r="D19" s="179"/>
      <c r="E19" s="179"/>
      <c r="F19" s="179"/>
      <c r="G19" s="169"/>
      <c r="H19" s="169"/>
      <c r="I19" s="169"/>
      <c r="J19" s="169"/>
      <c r="K19" s="169"/>
      <c r="L19" s="169"/>
      <c r="M19" s="169"/>
      <c r="N19" s="180"/>
      <c r="O19" s="180"/>
      <c r="P19" s="180"/>
      <c r="Q19" s="181"/>
      <c r="R19" s="181"/>
      <c r="S19" s="181"/>
      <c r="T19" s="181"/>
      <c r="U19" s="181"/>
      <c r="V19" s="181"/>
      <c r="W19" s="181"/>
      <c r="X19" s="181"/>
      <c r="Y19" s="181"/>
      <c r="Z19" s="171" t="e">
        <f>(W19/T19)*100</f>
        <v>#DIV/0!</v>
      </c>
      <c r="AA19" s="171"/>
      <c r="AB19" s="171"/>
      <c r="AC19" s="171" t="e">
        <f>(W19/Q19)*100</f>
        <v>#DIV/0!</v>
      </c>
      <c r="AD19" s="171"/>
      <c r="AE19" s="171"/>
    </row>
    <row r="20" spans="1:31" ht="19.5" customHeight="1">
      <c r="A20" s="177"/>
      <c r="B20" s="178"/>
      <c r="C20" s="179"/>
      <c r="D20" s="179"/>
      <c r="E20" s="179"/>
      <c r="F20" s="179"/>
      <c r="G20" s="169"/>
      <c r="H20" s="169"/>
      <c r="I20" s="169"/>
      <c r="J20" s="169"/>
      <c r="K20" s="169"/>
      <c r="L20" s="169"/>
      <c r="M20" s="169"/>
      <c r="N20" s="180"/>
      <c r="O20" s="180"/>
      <c r="P20" s="180"/>
      <c r="Q20" s="181"/>
      <c r="R20" s="181"/>
      <c r="S20" s="181"/>
      <c r="T20" s="181"/>
      <c r="U20" s="181"/>
      <c r="V20" s="181"/>
      <c r="W20" s="181"/>
      <c r="X20" s="181"/>
      <c r="Y20" s="181"/>
      <c r="Z20" s="171" t="e">
        <f>(W20/T20)*100</f>
        <v>#DIV/0!</v>
      </c>
      <c r="AA20" s="171"/>
      <c r="AB20" s="171"/>
      <c r="AC20" s="171" t="e">
        <f>(W20/Q20)*100</f>
        <v>#DIV/0!</v>
      </c>
      <c r="AD20" s="171"/>
      <c r="AE20" s="171"/>
    </row>
    <row r="21" spans="1:31" ht="19.5" customHeight="1">
      <c r="A21" s="177"/>
      <c r="B21" s="178"/>
      <c r="C21" s="179"/>
      <c r="D21" s="179"/>
      <c r="E21" s="179"/>
      <c r="F21" s="179"/>
      <c r="G21" s="169"/>
      <c r="H21" s="169"/>
      <c r="I21" s="169"/>
      <c r="J21" s="169"/>
      <c r="K21" s="169"/>
      <c r="L21" s="169"/>
      <c r="M21" s="169"/>
      <c r="N21" s="180"/>
      <c r="O21" s="180"/>
      <c r="P21" s="180"/>
      <c r="Q21" s="181"/>
      <c r="R21" s="181"/>
      <c r="S21" s="181"/>
      <c r="T21" s="181"/>
      <c r="U21" s="181"/>
      <c r="V21" s="181"/>
      <c r="W21" s="181"/>
      <c r="X21" s="181"/>
      <c r="Y21" s="181"/>
      <c r="Z21" s="171" t="e">
        <f>(W21/T21)*100</f>
        <v>#DIV/0!</v>
      </c>
      <c r="AA21" s="171"/>
      <c r="AB21" s="171"/>
      <c r="AC21" s="171" t="e">
        <f>(W21/Q21)*100</f>
        <v>#DIV/0!</v>
      </c>
      <c r="AD21" s="171"/>
      <c r="AE21" s="171"/>
    </row>
    <row r="22" spans="1:31" ht="19.5" customHeight="1">
      <c r="A22" s="177"/>
      <c r="B22" s="178"/>
      <c r="C22" s="179"/>
      <c r="D22" s="179"/>
      <c r="E22" s="179"/>
      <c r="F22" s="179"/>
      <c r="G22" s="169"/>
      <c r="H22" s="169"/>
      <c r="I22" s="169"/>
      <c r="J22" s="169"/>
      <c r="K22" s="169"/>
      <c r="L22" s="169"/>
      <c r="M22" s="169"/>
      <c r="N22" s="180"/>
      <c r="O22" s="180"/>
      <c r="P22" s="180"/>
      <c r="Q22" s="181"/>
      <c r="R22" s="181"/>
      <c r="S22" s="181"/>
      <c r="T22" s="181"/>
      <c r="U22" s="181"/>
      <c r="V22" s="181"/>
      <c r="W22" s="181"/>
      <c r="X22" s="181"/>
      <c r="Y22" s="181"/>
      <c r="Z22" s="171" t="e">
        <f>(W22/T22)*100</f>
        <v>#DIV/0!</v>
      </c>
      <c r="AA22" s="171"/>
      <c r="AB22" s="171"/>
      <c r="AC22" s="171" t="e">
        <f>(W22/Q22)*100</f>
        <v>#DIV/0!</v>
      </c>
      <c r="AD22" s="171"/>
      <c r="AE22" s="171"/>
    </row>
    <row r="23" spans="1:31" ht="19.5" customHeight="1">
      <c r="A23" s="173" t="s">
        <v>119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82">
        <f>SUM(Q19:Q22)</f>
        <v>0</v>
      </c>
      <c r="R23" s="182"/>
      <c r="S23" s="182"/>
      <c r="T23" s="182">
        <f>SUM(T19:T22)</f>
        <v>0</v>
      </c>
      <c r="U23" s="182"/>
      <c r="V23" s="182"/>
      <c r="W23" s="182">
        <f>SUM(W19:W22)</f>
        <v>0</v>
      </c>
      <c r="X23" s="182"/>
      <c r="Y23" s="182"/>
      <c r="Z23" s="174" t="e">
        <f>(W23/T23)*100</f>
        <v>#DIV/0!</v>
      </c>
      <c r="AA23" s="174"/>
      <c r="AB23" s="174"/>
      <c r="AC23" s="174" t="e">
        <f>(W23/Q23)*100</f>
        <v>#DIV/0!</v>
      </c>
      <c r="AD23" s="174"/>
      <c r="AE23" s="174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161"/>
      <c r="R24" s="161"/>
      <c r="S24" s="161"/>
      <c r="T24" s="161"/>
      <c r="U24" s="161"/>
      <c r="AE24" s="161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161"/>
      <c r="R25" s="161"/>
      <c r="S25" s="161"/>
      <c r="T25" s="161"/>
      <c r="U25" s="161"/>
      <c r="AE25" s="161"/>
    </row>
    <row r="26" s="10" customFormat="1" ht="18.75" customHeight="1">
      <c r="B26" s="10" t="s">
        <v>318</v>
      </c>
    </row>
    <row r="27" spans="1:31" ht="12.75">
      <c r="A27" s="17"/>
      <c r="B27" s="17"/>
      <c r="C27" s="17"/>
      <c r="D27" s="17"/>
      <c r="E27" s="17"/>
      <c r="F27" s="17"/>
      <c r="G27" s="1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7"/>
      <c r="AE27" s="183" t="s">
        <v>319</v>
      </c>
    </row>
    <row r="28" spans="1:31" ht="30" customHeight="1">
      <c r="A28" s="41" t="s">
        <v>302</v>
      </c>
      <c r="B28" s="41" t="s">
        <v>320</v>
      </c>
      <c r="C28" s="41"/>
      <c r="D28" s="41"/>
      <c r="E28" s="41"/>
      <c r="F28" s="41"/>
      <c r="G28" s="41" t="s">
        <v>321</v>
      </c>
      <c r="H28" s="41"/>
      <c r="I28" s="41"/>
      <c r="J28" s="41"/>
      <c r="K28" s="41"/>
      <c r="L28" s="41" t="s">
        <v>322</v>
      </c>
      <c r="M28" s="41"/>
      <c r="N28" s="41"/>
      <c r="O28" s="41"/>
      <c r="P28" s="41"/>
      <c r="Q28" s="41" t="s">
        <v>323</v>
      </c>
      <c r="R28" s="41"/>
      <c r="S28" s="41"/>
      <c r="T28" s="41"/>
      <c r="U28" s="41"/>
      <c r="V28" s="41" t="s">
        <v>324</v>
      </c>
      <c r="W28" s="41"/>
      <c r="X28" s="41"/>
      <c r="Y28" s="41"/>
      <c r="Z28" s="41"/>
      <c r="AA28" s="41" t="s">
        <v>119</v>
      </c>
      <c r="AB28" s="41"/>
      <c r="AC28" s="41"/>
      <c r="AD28" s="41"/>
      <c r="AE28" s="41"/>
    </row>
    <row r="29" spans="1:31" ht="30" customHeight="1">
      <c r="A29" s="41"/>
      <c r="B29" s="41"/>
      <c r="C29" s="41"/>
      <c r="D29" s="41"/>
      <c r="E29" s="41"/>
      <c r="F29" s="41"/>
      <c r="G29" s="41" t="s">
        <v>325</v>
      </c>
      <c r="H29" s="41" t="s">
        <v>326</v>
      </c>
      <c r="I29" s="41"/>
      <c r="J29" s="41"/>
      <c r="K29" s="41"/>
      <c r="L29" s="41" t="s">
        <v>325</v>
      </c>
      <c r="M29" s="41" t="s">
        <v>326</v>
      </c>
      <c r="N29" s="41"/>
      <c r="O29" s="41"/>
      <c r="P29" s="41"/>
      <c r="Q29" s="41" t="s">
        <v>325</v>
      </c>
      <c r="R29" s="41" t="s">
        <v>326</v>
      </c>
      <c r="S29" s="41"/>
      <c r="T29" s="41"/>
      <c r="U29" s="41"/>
      <c r="V29" s="41" t="s">
        <v>325</v>
      </c>
      <c r="W29" s="41" t="s">
        <v>326</v>
      </c>
      <c r="X29" s="41"/>
      <c r="Y29" s="41"/>
      <c r="Z29" s="41"/>
      <c r="AA29" s="41" t="s">
        <v>325</v>
      </c>
      <c r="AB29" s="41" t="s">
        <v>326</v>
      </c>
      <c r="AC29" s="41"/>
      <c r="AD29" s="41"/>
      <c r="AE29" s="41"/>
    </row>
    <row r="30" spans="1:31" ht="39.75" customHeight="1">
      <c r="A30" s="41"/>
      <c r="B30" s="41"/>
      <c r="C30" s="41"/>
      <c r="D30" s="41"/>
      <c r="E30" s="41"/>
      <c r="F30" s="41"/>
      <c r="G30" s="41"/>
      <c r="H30" s="41" t="s">
        <v>327</v>
      </c>
      <c r="I30" s="41" t="s">
        <v>328</v>
      </c>
      <c r="J30" s="41" t="s">
        <v>329</v>
      </c>
      <c r="K30" s="41" t="s">
        <v>129</v>
      </c>
      <c r="L30" s="41"/>
      <c r="M30" s="41" t="s">
        <v>327</v>
      </c>
      <c r="N30" s="41" t="s">
        <v>328</v>
      </c>
      <c r="O30" s="41" t="s">
        <v>329</v>
      </c>
      <c r="P30" s="41" t="s">
        <v>129</v>
      </c>
      <c r="Q30" s="41"/>
      <c r="R30" s="41" t="s">
        <v>327</v>
      </c>
      <c r="S30" s="41" t="s">
        <v>328</v>
      </c>
      <c r="T30" s="41" t="s">
        <v>329</v>
      </c>
      <c r="U30" s="41" t="s">
        <v>129</v>
      </c>
      <c r="V30" s="41"/>
      <c r="W30" s="41" t="s">
        <v>327</v>
      </c>
      <c r="X30" s="41" t="s">
        <v>328</v>
      </c>
      <c r="Y30" s="41" t="s">
        <v>329</v>
      </c>
      <c r="Z30" s="41" t="s">
        <v>129</v>
      </c>
      <c r="AA30" s="41"/>
      <c r="AB30" s="41" t="s">
        <v>327</v>
      </c>
      <c r="AC30" s="41" t="s">
        <v>328</v>
      </c>
      <c r="AD30" s="41" t="s">
        <v>329</v>
      </c>
      <c r="AE30" s="41" t="s">
        <v>129</v>
      </c>
    </row>
    <row r="31" spans="1:31" ht="18" customHeight="1">
      <c r="A31" s="41">
        <v>1</v>
      </c>
      <c r="B31" s="41">
        <v>2</v>
      </c>
      <c r="C31" s="41"/>
      <c r="D31" s="41"/>
      <c r="E31" s="41"/>
      <c r="F31" s="41"/>
      <c r="G31" s="41">
        <v>3</v>
      </c>
      <c r="H31" s="41">
        <v>4</v>
      </c>
      <c r="I31" s="41">
        <v>5</v>
      </c>
      <c r="J31" s="41">
        <v>6</v>
      </c>
      <c r="K31" s="41">
        <v>7</v>
      </c>
      <c r="L31" s="41">
        <v>8</v>
      </c>
      <c r="M31" s="41">
        <v>9</v>
      </c>
      <c r="N31" s="41">
        <v>10</v>
      </c>
      <c r="O31" s="41">
        <v>11</v>
      </c>
      <c r="P31" s="41">
        <v>12</v>
      </c>
      <c r="Q31" s="41">
        <v>13</v>
      </c>
      <c r="R31" s="41">
        <v>14</v>
      </c>
      <c r="S31" s="41">
        <v>15</v>
      </c>
      <c r="T31" s="41">
        <v>16</v>
      </c>
      <c r="U31" s="41">
        <v>17</v>
      </c>
      <c r="V31" s="29">
        <v>18</v>
      </c>
      <c r="W31" s="29">
        <v>19</v>
      </c>
      <c r="X31" s="29">
        <v>20</v>
      </c>
      <c r="Y31" s="29">
        <v>21</v>
      </c>
      <c r="Z31" s="29">
        <v>22</v>
      </c>
      <c r="AA31" s="29">
        <v>23</v>
      </c>
      <c r="AB31" s="29">
        <v>24</v>
      </c>
      <c r="AC31" s="29">
        <v>25</v>
      </c>
      <c r="AD31" s="29">
        <v>26</v>
      </c>
      <c r="AE31" s="29">
        <v>27</v>
      </c>
    </row>
    <row r="32" spans="1:31" ht="19.5" customHeight="1">
      <c r="A32" s="149"/>
      <c r="B32" s="164"/>
      <c r="C32" s="164"/>
      <c r="D32" s="164"/>
      <c r="E32" s="164"/>
      <c r="F32" s="164"/>
      <c r="G32" s="184">
        <f>SUM(H32,I32,J32,K32)</f>
        <v>0</v>
      </c>
      <c r="H32" s="150"/>
      <c r="I32" s="150"/>
      <c r="J32" s="150"/>
      <c r="K32" s="150"/>
      <c r="L32" s="184">
        <f>SUM(M32,N32,O32,P32)</f>
        <v>0</v>
      </c>
      <c r="M32" s="150"/>
      <c r="N32" s="150"/>
      <c r="O32" s="150"/>
      <c r="P32" s="150"/>
      <c r="Q32" s="184">
        <f>SUM(R32,S32,T32,U32)</f>
        <v>0</v>
      </c>
      <c r="R32" s="150"/>
      <c r="S32" s="150"/>
      <c r="T32" s="150"/>
      <c r="U32" s="150"/>
      <c r="V32" s="184">
        <f>SUM(W32,X32,Y32,Z32)</f>
        <v>0</v>
      </c>
      <c r="W32" s="150"/>
      <c r="X32" s="150"/>
      <c r="Y32" s="150"/>
      <c r="Z32" s="150"/>
      <c r="AA32" s="184">
        <f>SUM(AB32,AC32,AD32,AE32)</f>
        <v>0</v>
      </c>
      <c r="AB32" s="150">
        <f>SUM(H32,M32,R32,W32)</f>
        <v>0</v>
      </c>
      <c r="AC32" s="150">
        <f>SUM(I32,N32,S32,X32)</f>
        <v>0</v>
      </c>
      <c r="AD32" s="150">
        <f>SUM(J32,O32,T32,Y32)</f>
        <v>0</v>
      </c>
      <c r="AE32" s="150">
        <f>SUM(K32,P32,U32,Z32)</f>
        <v>0</v>
      </c>
    </row>
    <row r="33" spans="1:31" ht="19.5" customHeight="1">
      <c r="A33" s="149"/>
      <c r="B33" s="164"/>
      <c r="C33" s="164"/>
      <c r="D33" s="164"/>
      <c r="E33" s="164"/>
      <c r="F33" s="164"/>
      <c r="G33" s="184">
        <f>SUM(H33,I33,J33,K33)</f>
        <v>0</v>
      </c>
      <c r="H33" s="150"/>
      <c r="I33" s="150"/>
      <c r="J33" s="150"/>
      <c r="K33" s="150"/>
      <c r="L33" s="184">
        <f>SUM(M33,N33,O33,P33)</f>
        <v>0</v>
      </c>
      <c r="M33" s="150"/>
      <c r="N33" s="150"/>
      <c r="O33" s="150"/>
      <c r="P33" s="150"/>
      <c r="Q33" s="184">
        <f>SUM(R33,S33,T33,U33)</f>
        <v>0</v>
      </c>
      <c r="R33" s="150"/>
      <c r="S33" s="150"/>
      <c r="T33" s="150"/>
      <c r="U33" s="150"/>
      <c r="V33" s="184">
        <f>SUM(W33,X33,Y33,Z33)</f>
        <v>0</v>
      </c>
      <c r="W33" s="150"/>
      <c r="X33" s="150"/>
      <c r="Y33" s="150"/>
      <c r="Z33" s="150"/>
      <c r="AA33" s="184">
        <f>SUM(AB33,AC33,AD33,AE33)</f>
        <v>0</v>
      </c>
      <c r="AB33" s="150">
        <f>SUM(H33,M33,R33,W33)</f>
        <v>0</v>
      </c>
      <c r="AC33" s="150">
        <f>SUM(I33,N33,S33,X33)</f>
        <v>0</v>
      </c>
      <c r="AD33" s="150">
        <f>SUM(J33,O33,T33,Y33)</f>
        <v>0</v>
      </c>
      <c r="AE33" s="150">
        <f>SUM(K33,P33,U33,Z33)</f>
        <v>0</v>
      </c>
    </row>
    <row r="34" spans="1:31" ht="19.5" customHeight="1">
      <c r="A34" s="149"/>
      <c r="B34" s="164"/>
      <c r="C34" s="164"/>
      <c r="D34" s="164"/>
      <c r="E34" s="164"/>
      <c r="F34" s="164"/>
      <c r="G34" s="184">
        <f>SUM(H34,I34,J34,K34)</f>
        <v>0</v>
      </c>
      <c r="H34" s="150"/>
      <c r="I34" s="150"/>
      <c r="J34" s="150"/>
      <c r="K34" s="150"/>
      <c r="L34" s="184">
        <f>SUM(M34,N34,O34,P34)</f>
        <v>0</v>
      </c>
      <c r="M34" s="150"/>
      <c r="N34" s="150"/>
      <c r="O34" s="150"/>
      <c r="P34" s="150"/>
      <c r="Q34" s="184">
        <f>SUM(R34,S34,T34,U34)</f>
        <v>0</v>
      </c>
      <c r="R34" s="150"/>
      <c r="S34" s="150"/>
      <c r="T34" s="150"/>
      <c r="U34" s="150"/>
      <c r="V34" s="184">
        <f>SUM(W34,X34,Y34,Z34)</f>
        <v>0</v>
      </c>
      <c r="W34" s="150"/>
      <c r="X34" s="150"/>
      <c r="Y34" s="150"/>
      <c r="Z34" s="150"/>
      <c r="AA34" s="184">
        <f>SUM(AB34,AC34,AD34,AE34)</f>
        <v>0</v>
      </c>
      <c r="AB34" s="150">
        <f>SUM(H34,M34,R34,W34)</f>
        <v>0</v>
      </c>
      <c r="AC34" s="150">
        <f>SUM(I34,N34,S34,X34)</f>
        <v>0</v>
      </c>
      <c r="AD34" s="150">
        <f>SUM(J34,O34,T34,Y34)</f>
        <v>0</v>
      </c>
      <c r="AE34" s="150">
        <f>SUM(K34,P34,U34,Z34)</f>
        <v>0</v>
      </c>
    </row>
    <row r="35" spans="1:31" ht="19.5" customHeight="1">
      <c r="A35" s="149"/>
      <c r="B35" s="164"/>
      <c r="C35" s="164"/>
      <c r="D35" s="164"/>
      <c r="E35" s="164"/>
      <c r="F35" s="164"/>
      <c r="G35" s="184">
        <f>SUM(H35,I35,J35,K35)</f>
        <v>0</v>
      </c>
      <c r="H35" s="150"/>
      <c r="I35" s="150"/>
      <c r="J35" s="150"/>
      <c r="K35" s="150"/>
      <c r="L35" s="184">
        <f>SUM(M35,N35,O35,P35)</f>
        <v>0</v>
      </c>
      <c r="M35" s="150"/>
      <c r="N35" s="150"/>
      <c r="O35" s="150"/>
      <c r="P35" s="150"/>
      <c r="Q35" s="184">
        <f>SUM(R35,S35,T35,U35)</f>
        <v>0</v>
      </c>
      <c r="R35" s="150"/>
      <c r="S35" s="150"/>
      <c r="T35" s="150"/>
      <c r="U35" s="150"/>
      <c r="V35" s="184">
        <f>SUM(W35,X35,Y35,Z35)</f>
        <v>0</v>
      </c>
      <c r="W35" s="150"/>
      <c r="X35" s="150"/>
      <c r="Y35" s="150"/>
      <c r="Z35" s="150"/>
      <c r="AA35" s="184">
        <f>SUM(AB35,AC35,AD35,AE35)</f>
        <v>0</v>
      </c>
      <c r="AB35" s="150">
        <f>SUM(H35,M35,R35,W35)</f>
        <v>0</v>
      </c>
      <c r="AC35" s="150">
        <f>SUM(I35,N35,S35,X35)</f>
        <v>0</v>
      </c>
      <c r="AD35" s="150">
        <f>SUM(J35,O35,T35,Y35)</f>
        <v>0</v>
      </c>
      <c r="AE35" s="150">
        <f>SUM(K35,P35,U35,Z35)</f>
        <v>0</v>
      </c>
    </row>
    <row r="36" spans="1:31" ht="19.5" customHeight="1">
      <c r="A36" s="185" t="s">
        <v>119</v>
      </c>
      <c r="B36" s="185"/>
      <c r="C36" s="185"/>
      <c r="D36" s="185"/>
      <c r="E36" s="185"/>
      <c r="F36" s="185"/>
      <c r="G36" s="152">
        <f>SUM(G32:G35)</f>
        <v>0</v>
      </c>
      <c r="H36" s="152">
        <f>SUM(H32:H35)</f>
        <v>0</v>
      </c>
      <c r="I36" s="152">
        <f>SUM(I32:I35)</f>
        <v>0</v>
      </c>
      <c r="J36" s="152">
        <f>SUM(J32:J35)</f>
        <v>0</v>
      </c>
      <c r="K36" s="152">
        <f>SUM(K32:K35)</f>
        <v>0</v>
      </c>
      <c r="L36" s="152">
        <f>SUM(L32:L35)</f>
        <v>0</v>
      </c>
      <c r="M36" s="152">
        <f>SUM(M32:M35)</f>
        <v>0</v>
      </c>
      <c r="N36" s="152">
        <f>SUM(N32:N35)</f>
        <v>0</v>
      </c>
      <c r="O36" s="152">
        <f>SUM(O32:O35)</f>
        <v>0</v>
      </c>
      <c r="P36" s="152">
        <f>SUM(P32:P35)</f>
        <v>0</v>
      </c>
      <c r="Q36" s="152">
        <f>SUM(Q32:Q35)</f>
        <v>0</v>
      </c>
      <c r="R36" s="152">
        <f>SUM(R32:R35)</f>
        <v>0</v>
      </c>
      <c r="S36" s="152">
        <f>SUM(S32:S35)</f>
        <v>0</v>
      </c>
      <c r="T36" s="152">
        <f>SUM(T32:T35)</f>
        <v>0</v>
      </c>
      <c r="U36" s="152">
        <f>SUM(U32:U35)</f>
        <v>0</v>
      </c>
      <c r="V36" s="152">
        <f>SUM(V32:V35)</f>
        <v>0</v>
      </c>
      <c r="W36" s="152">
        <f>SUM(W32:W35)</f>
        <v>0</v>
      </c>
      <c r="X36" s="152">
        <f>SUM(X32:X35)</f>
        <v>0</v>
      </c>
      <c r="Y36" s="152">
        <f>SUM(Y32:Y35)</f>
        <v>0</v>
      </c>
      <c r="Z36" s="152">
        <f>SUM(Z32:Z35)</f>
        <v>0</v>
      </c>
      <c r="AA36" s="152">
        <f>SUM(AA32:AA35)</f>
        <v>0</v>
      </c>
      <c r="AB36" s="152">
        <f>SUM(AB32:AB35)</f>
        <v>0</v>
      </c>
      <c r="AC36" s="152">
        <f>SUM(AC32:AC35)</f>
        <v>0</v>
      </c>
      <c r="AD36" s="152">
        <f>SUM(AD32:AD35)</f>
        <v>0</v>
      </c>
      <c r="AE36" s="152">
        <f>SUM(AE32:AE35)</f>
        <v>0</v>
      </c>
    </row>
    <row r="37" spans="1:31" ht="19.5" customHeight="1">
      <c r="A37" s="44" t="s">
        <v>330</v>
      </c>
      <c r="B37" s="44"/>
      <c r="C37" s="44"/>
      <c r="D37" s="44"/>
      <c r="E37" s="44"/>
      <c r="F37" s="44"/>
      <c r="G37" s="186" t="e">
        <f>G36/AA36*100</f>
        <v>#DIV/0!</v>
      </c>
      <c r="H37" s="187"/>
      <c r="I37" s="187"/>
      <c r="J37" s="187"/>
      <c r="K37" s="187"/>
      <c r="L37" s="186" t="e">
        <f>L36/AA36*100</f>
        <v>#DIV/0!</v>
      </c>
      <c r="M37" s="187"/>
      <c r="N37" s="187"/>
      <c r="O37" s="187"/>
      <c r="P37" s="187"/>
      <c r="Q37" s="186" t="e">
        <f>Q36/AA36*100</f>
        <v>#DIV/0!</v>
      </c>
      <c r="R37" s="187"/>
      <c r="S37" s="187"/>
      <c r="T37" s="187"/>
      <c r="U37" s="187"/>
      <c r="V37" s="186" t="e">
        <f>V36/AA36*100</f>
        <v>#DIV/0!</v>
      </c>
      <c r="W37" s="41"/>
      <c r="X37" s="41"/>
      <c r="Y37" s="41"/>
      <c r="Z37" s="41"/>
      <c r="AA37" s="186" t="e">
        <f>SUM(G37,L37,Q37,V37)</f>
        <v>#DIV/0!</v>
      </c>
      <c r="AB37" s="41"/>
      <c r="AC37" s="41"/>
      <c r="AD37" s="41"/>
      <c r="AE37" s="41"/>
    </row>
    <row r="38" spans="1:27" ht="19.5" customHeight="1">
      <c r="A38" s="72"/>
      <c r="B38" s="72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72"/>
      <c r="T38" s="72"/>
      <c r="U38" s="72"/>
      <c r="V38" s="72"/>
      <c r="W38" s="188"/>
      <c r="X38" s="72"/>
      <c r="Y38" s="72"/>
      <c r="Z38" s="72"/>
      <c r="AA38" s="72"/>
    </row>
    <row r="39" spans="1:21" ht="19.5" customHeight="1">
      <c r="A39" s="189"/>
      <c r="B39" s="18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  <row r="40" s="10" customFormat="1" ht="19.5" customHeight="1">
      <c r="B40" s="10" t="s">
        <v>331</v>
      </c>
    </row>
    <row r="41" spans="1:31" s="190" customFormat="1" ht="19.5" customHeight="1">
      <c r="A41" s="15"/>
      <c r="B41" s="15"/>
      <c r="C41" s="15"/>
      <c r="D41" s="15"/>
      <c r="E41" s="15"/>
      <c r="F41" s="15"/>
      <c r="G41" s="15"/>
      <c r="H41" s="15"/>
      <c r="I41" s="15"/>
      <c r="K41" s="15"/>
      <c r="AE41" s="183" t="s">
        <v>319</v>
      </c>
    </row>
    <row r="42" spans="1:31" s="191" customFormat="1" ht="34.5" customHeight="1">
      <c r="A42" s="29" t="s">
        <v>302</v>
      </c>
      <c r="B42" s="41" t="s">
        <v>332</v>
      </c>
      <c r="C42" s="41" t="s">
        <v>333</v>
      </c>
      <c r="D42" s="41"/>
      <c r="E42" s="41" t="s">
        <v>334</v>
      </c>
      <c r="F42" s="41"/>
      <c r="G42" s="41" t="s">
        <v>335</v>
      </c>
      <c r="H42" s="41"/>
      <c r="I42" s="41" t="s">
        <v>336</v>
      </c>
      <c r="J42" s="41"/>
      <c r="K42" s="41" t="s">
        <v>51</v>
      </c>
      <c r="L42" s="41"/>
      <c r="M42" s="41"/>
      <c r="N42" s="41"/>
      <c r="O42" s="41"/>
      <c r="P42" s="41"/>
      <c r="Q42" s="41"/>
      <c r="R42" s="41"/>
      <c r="S42" s="41"/>
      <c r="T42" s="41"/>
      <c r="U42" s="41" t="s">
        <v>337</v>
      </c>
      <c r="V42" s="41"/>
      <c r="W42" s="41"/>
      <c r="X42" s="41"/>
      <c r="Y42" s="41"/>
      <c r="Z42" s="41" t="s">
        <v>338</v>
      </c>
      <c r="AA42" s="41"/>
      <c r="AB42" s="41"/>
      <c r="AC42" s="41"/>
      <c r="AD42" s="41"/>
      <c r="AE42" s="41"/>
    </row>
    <row r="43" spans="1:31" s="191" customFormat="1" ht="63.75" customHeight="1">
      <c r="A43" s="29"/>
      <c r="B43" s="41"/>
      <c r="C43" s="41"/>
      <c r="D43" s="41"/>
      <c r="E43" s="41"/>
      <c r="F43" s="41"/>
      <c r="G43" s="41"/>
      <c r="H43" s="41"/>
      <c r="I43" s="41"/>
      <c r="J43" s="41"/>
      <c r="K43" s="41" t="s">
        <v>339</v>
      </c>
      <c r="L43" s="41"/>
      <c r="M43" s="41" t="s">
        <v>340</v>
      </c>
      <c r="N43" s="41"/>
      <c r="O43" s="41" t="s">
        <v>341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192" customFormat="1" ht="82.5" customHeight="1">
      <c r="A44" s="2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 t="s">
        <v>342</v>
      </c>
      <c r="P44" s="41"/>
      <c r="Q44" s="41" t="s">
        <v>343</v>
      </c>
      <c r="R44" s="41"/>
      <c r="S44" s="41" t="s">
        <v>344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191" customFormat="1" ht="18" customHeight="1">
      <c r="A45" s="29">
        <v>1</v>
      </c>
      <c r="B45" s="41">
        <v>2</v>
      </c>
      <c r="C45" s="41">
        <v>3</v>
      </c>
      <c r="D45" s="41"/>
      <c r="E45" s="41">
        <v>4</v>
      </c>
      <c r="F45" s="41"/>
      <c r="G45" s="41">
        <v>5</v>
      </c>
      <c r="H45" s="41"/>
      <c r="I45" s="41">
        <v>6</v>
      </c>
      <c r="J45" s="41"/>
      <c r="K45" s="41">
        <v>7</v>
      </c>
      <c r="L45" s="41"/>
      <c r="M45" s="41">
        <v>8</v>
      </c>
      <c r="N45" s="41"/>
      <c r="O45" s="41">
        <v>9</v>
      </c>
      <c r="P45" s="41"/>
      <c r="Q45" s="29">
        <v>10</v>
      </c>
      <c r="R45" s="29"/>
      <c r="S45" s="41">
        <v>11</v>
      </c>
      <c r="T45" s="41"/>
      <c r="U45" s="41">
        <v>12</v>
      </c>
      <c r="V45" s="41"/>
      <c r="W45" s="41"/>
      <c r="X45" s="41"/>
      <c r="Y45" s="41"/>
      <c r="Z45" s="41">
        <v>13</v>
      </c>
      <c r="AA45" s="41"/>
      <c r="AB45" s="41"/>
      <c r="AC45" s="41"/>
      <c r="AD45" s="41"/>
      <c r="AE45" s="41"/>
    </row>
    <row r="46" spans="1:31" s="191" customFormat="1" ht="19.5" customHeight="1">
      <c r="A46" s="149"/>
      <c r="B46" s="193"/>
      <c r="C46" s="149"/>
      <c r="D46" s="149"/>
      <c r="E46" s="150"/>
      <c r="F46" s="150"/>
      <c r="G46" s="150"/>
      <c r="H46" s="150"/>
      <c r="I46" s="150"/>
      <c r="J46" s="150"/>
      <c r="K46" s="150"/>
      <c r="L46" s="150"/>
      <c r="M46" s="184">
        <f>SUM(O46,Q46,S46)</f>
        <v>0</v>
      </c>
      <c r="N46" s="184"/>
      <c r="O46" s="150"/>
      <c r="P46" s="150"/>
      <c r="Q46" s="150"/>
      <c r="R46" s="150"/>
      <c r="S46" s="150"/>
      <c r="T46" s="150"/>
      <c r="U46" s="74"/>
      <c r="V46" s="74"/>
      <c r="W46" s="74"/>
      <c r="X46" s="74"/>
      <c r="Y46" s="74"/>
      <c r="Z46" s="164"/>
      <c r="AA46" s="164"/>
      <c r="AB46" s="164"/>
      <c r="AC46" s="164"/>
      <c r="AD46" s="164"/>
      <c r="AE46" s="164"/>
    </row>
    <row r="47" spans="1:31" s="191" customFormat="1" ht="19.5" customHeight="1">
      <c r="A47" s="149"/>
      <c r="B47" s="193"/>
      <c r="C47" s="149"/>
      <c r="D47" s="149"/>
      <c r="E47" s="150"/>
      <c r="F47" s="150"/>
      <c r="G47" s="150"/>
      <c r="H47" s="150"/>
      <c r="I47" s="150"/>
      <c r="J47" s="150"/>
      <c r="K47" s="150"/>
      <c r="L47" s="150"/>
      <c r="M47" s="184">
        <f>SUM(O47,Q47,S47)</f>
        <v>0</v>
      </c>
      <c r="N47" s="184"/>
      <c r="O47" s="150"/>
      <c r="P47" s="150"/>
      <c r="Q47" s="150"/>
      <c r="R47" s="150"/>
      <c r="S47" s="150"/>
      <c r="T47" s="150"/>
      <c r="U47" s="74"/>
      <c r="V47" s="74"/>
      <c r="W47" s="74"/>
      <c r="X47" s="74"/>
      <c r="Y47" s="74"/>
      <c r="Z47" s="164"/>
      <c r="AA47" s="164"/>
      <c r="AB47" s="164"/>
      <c r="AC47" s="164"/>
      <c r="AD47" s="164"/>
      <c r="AE47" s="164"/>
    </row>
    <row r="48" spans="1:31" s="191" customFormat="1" ht="19.5" customHeight="1">
      <c r="A48" s="149"/>
      <c r="B48" s="193"/>
      <c r="C48" s="149"/>
      <c r="D48" s="149"/>
      <c r="E48" s="150"/>
      <c r="F48" s="150"/>
      <c r="G48" s="150"/>
      <c r="H48" s="150"/>
      <c r="I48" s="150"/>
      <c r="J48" s="150"/>
      <c r="K48" s="150"/>
      <c r="L48" s="150"/>
      <c r="M48" s="184">
        <f>SUM(O48,Q48,S48)</f>
        <v>0</v>
      </c>
      <c r="N48" s="184"/>
      <c r="O48" s="150"/>
      <c r="P48" s="150"/>
      <c r="Q48" s="150"/>
      <c r="R48" s="150"/>
      <c r="S48" s="150"/>
      <c r="T48" s="150"/>
      <c r="U48" s="74"/>
      <c r="V48" s="74"/>
      <c r="W48" s="74"/>
      <c r="X48" s="74"/>
      <c r="Y48" s="74"/>
      <c r="Z48" s="164"/>
      <c r="AA48" s="164"/>
      <c r="AB48" s="164"/>
      <c r="AC48" s="164"/>
      <c r="AD48" s="164"/>
      <c r="AE48" s="164"/>
    </row>
    <row r="49" spans="1:31" s="191" customFormat="1" ht="19.5" customHeight="1">
      <c r="A49" s="149"/>
      <c r="B49" s="193"/>
      <c r="C49" s="149"/>
      <c r="D49" s="149"/>
      <c r="E49" s="150"/>
      <c r="F49" s="150"/>
      <c r="G49" s="150"/>
      <c r="H49" s="150"/>
      <c r="I49" s="150"/>
      <c r="J49" s="150"/>
      <c r="K49" s="150"/>
      <c r="L49" s="150"/>
      <c r="M49" s="184">
        <f>SUM(O49,Q49,S49)</f>
        <v>0</v>
      </c>
      <c r="N49" s="184"/>
      <c r="O49" s="150"/>
      <c r="P49" s="150"/>
      <c r="Q49" s="150"/>
      <c r="R49" s="150"/>
      <c r="S49" s="150"/>
      <c r="T49" s="150"/>
      <c r="U49" s="74"/>
      <c r="V49" s="74"/>
      <c r="W49" s="74"/>
      <c r="X49" s="74"/>
      <c r="Y49" s="74"/>
      <c r="Z49" s="164"/>
      <c r="AA49" s="164"/>
      <c r="AB49" s="164"/>
      <c r="AC49" s="164"/>
      <c r="AD49" s="164"/>
      <c r="AE49" s="164"/>
    </row>
    <row r="50" spans="1:31" s="191" customFormat="1" ht="19.5" customHeight="1">
      <c r="A50" s="149"/>
      <c r="B50" s="193"/>
      <c r="C50" s="149"/>
      <c r="D50" s="149"/>
      <c r="E50" s="150"/>
      <c r="F50" s="150"/>
      <c r="G50" s="150"/>
      <c r="H50" s="150"/>
      <c r="I50" s="150"/>
      <c r="J50" s="150"/>
      <c r="K50" s="150"/>
      <c r="L50" s="150"/>
      <c r="M50" s="184">
        <f>SUM(O50,Q50,S50)</f>
        <v>0</v>
      </c>
      <c r="N50" s="184"/>
      <c r="O50" s="150"/>
      <c r="P50" s="150"/>
      <c r="Q50" s="150"/>
      <c r="R50" s="150"/>
      <c r="S50" s="150"/>
      <c r="T50" s="150"/>
      <c r="U50" s="74"/>
      <c r="V50" s="74"/>
      <c r="W50" s="74"/>
      <c r="X50" s="74"/>
      <c r="Y50" s="74"/>
      <c r="Z50" s="164"/>
      <c r="AA50" s="164"/>
      <c r="AB50" s="164"/>
      <c r="AC50" s="164"/>
      <c r="AD50" s="164"/>
      <c r="AE50" s="164"/>
    </row>
    <row r="51" spans="1:31" s="191" customFormat="1" ht="19.5" customHeight="1">
      <c r="A51" s="149"/>
      <c r="B51" s="193"/>
      <c r="C51" s="149"/>
      <c r="D51" s="149"/>
      <c r="E51" s="150"/>
      <c r="F51" s="150"/>
      <c r="G51" s="150"/>
      <c r="H51" s="150"/>
      <c r="I51" s="150"/>
      <c r="J51" s="150"/>
      <c r="K51" s="150"/>
      <c r="L51" s="150"/>
      <c r="M51" s="184">
        <f>SUM(O51,Q51,S51)</f>
        <v>0</v>
      </c>
      <c r="N51" s="184"/>
      <c r="O51" s="150"/>
      <c r="P51" s="150"/>
      <c r="Q51" s="150"/>
      <c r="R51" s="150"/>
      <c r="S51" s="150"/>
      <c r="T51" s="150"/>
      <c r="U51" s="74"/>
      <c r="V51" s="74"/>
      <c r="W51" s="74"/>
      <c r="X51" s="74"/>
      <c r="Y51" s="74"/>
      <c r="Z51" s="164"/>
      <c r="AA51" s="164"/>
      <c r="AB51" s="164"/>
      <c r="AC51" s="164"/>
      <c r="AD51" s="164"/>
      <c r="AE51" s="164"/>
    </row>
    <row r="52" spans="1:31" s="191" customFormat="1" ht="19.5" customHeight="1">
      <c r="A52" s="149"/>
      <c r="B52" s="193"/>
      <c r="C52" s="149"/>
      <c r="D52" s="149"/>
      <c r="E52" s="150"/>
      <c r="F52" s="150"/>
      <c r="G52" s="150"/>
      <c r="H52" s="150"/>
      <c r="I52" s="150"/>
      <c r="J52" s="150"/>
      <c r="K52" s="150"/>
      <c r="L52" s="150"/>
      <c r="M52" s="184">
        <f>SUM(O52,Q52,S52)</f>
        <v>0</v>
      </c>
      <c r="N52" s="184"/>
      <c r="O52" s="150"/>
      <c r="P52" s="150"/>
      <c r="Q52" s="150"/>
      <c r="R52" s="150"/>
      <c r="S52" s="150"/>
      <c r="T52" s="150"/>
      <c r="U52" s="74"/>
      <c r="V52" s="74"/>
      <c r="W52" s="74"/>
      <c r="X52" s="74"/>
      <c r="Y52" s="74"/>
      <c r="Z52" s="164"/>
      <c r="AA52" s="164"/>
      <c r="AB52" s="164"/>
      <c r="AC52" s="164"/>
      <c r="AD52" s="164"/>
      <c r="AE52" s="164"/>
    </row>
    <row r="53" spans="1:31" s="191" customFormat="1" ht="19.5" customHeight="1">
      <c r="A53" s="49" t="s">
        <v>119</v>
      </c>
      <c r="B53" s="49"/>
      <c r="C53" s="49"/>
      <c r="D53" s="49"/>
      <c r="E53" s="152">
        <f>SUM(E46:E52)</f>
        <v>0</v>
      </c>
      <c r="F53" s="152"/>
      <c r="G53" s="152">
        <f>SUM(G46:G52)</f>
        <v>0</v>
      </c>
      <c r="H53" s="152"/>
      <c r="I53" s="152">
        <f>SUM(I46:I52)</f>
        <v>0</v>
      </c>
      <c r="J53" s="152"/>
      <c r="K53" s="152">
        <f>SUM(K46:K52)</f>
        <v>0</v>
      </c>
      <c r="L53" s="152"/>
      <c r="M53" s="152">
        <f>SUM(M46:M52)</f>
        <v>0</v>
      </c>
      <c r="N53" s="152"/>
      <c r="O53" s="152">
        <f>SUM(O46:O52)</f>
        <v>0</v>
      </c>
      <c r="P53" s="152"/>
      <c r="Q53" s="152">
        <f>SUM(Q46:Q52)</f>
        <v>0</v>
      </c>
      <c r="R53" s="152"/>
      <c r="S53" s="152">
        <f>SUM(S46:S52)</f>
        <v>0</v>
      </c>
      <c r="T53" s="152"/>
      <c r="U53" s="73"/>
      <c r="V53" s="73"/>
      <c r="W53" s="73"/>
      <c r="X53" s="73"/>
      <c r="Y53" s="73"/>
      <c r="Z53" s="194"/>
      <c r="AA53" s="194"/>
      <c r="AB53" s="194"/>
      <c r="AC53" s="194"/>
      <c r="AD53" s="194"/>
      <c r="AE53" s="194"/>
    </row>
    <row r="54" spans="1:21" ht="19.5" customHeight="1">
      <c r="A54" s="189"/>
      <c r="B54" s="18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</row>
    <row r="55" spans="1:21" ht="19.5" customHeight="1">
      <c r="A55" s="189"/>
      <c r="B55" s="189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</row>
    <row r="56" spans="3:11" s="11" customFormat="1" ht="19.5" customHeight="1">
      <c r="C56" s="10"/>
      <c r="D56" s="10"/>
      <c r="E56" s="10"/>
      <c r="F56" s="10"/>
      <c r="G56" s="10"/>
      <c r="H56" s="10"/>
      <c r="I56" s="10"/>
      <c r="J56" s="10"/>
      <c r="K56" s="10"/>
    </row>
    <row r="57" spans="2:26" s="195" customFormat="1" ht="19.5" customHeight="1">
      <c r="B57" s="68" t="s">
        <v>234</v>
      </c>
      <c r="C57" s="68"/>
      <c r="D57" s="68"/>
      <c r="E57" s="68"/>
      <c r="F57" s="68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7"/>
      <c r="R57" s="197"/>
      <c r="S57" s="197"/>
      <c r="T57" s="197"/>
      <c r="U57" s="198" t="s">
        <v>345</v>
      </c>
      <c r="V57" s="72"/>
      <c r="W57" s="72"/>
      <c r="X57" s="72"/>
      <c r="Y57" s="72"/>
      <c r="Z57" s="72"/>
    </row>
    <row r="58" spans="2:26" s="11" customFormat="1" ht="19.5" customHeight="1">
      <c r="B58" s="199"/>
      <c r="E58" s="13"/>
      <c r="F58" s="13"/>
      <c r="G58" s="13"/>
      <c r="H58" s="13"/>
      <c r="I58" s="13"/>
      <c r="J58" s="13"/>
      <c r="K58" s="13"/>
      <c r="M58" s="199"/>
      <c r="N58" s="2"/>
      <c r="O58" s="199"/>
      <c r="Q58" s="13"/>
      <c r="R58" s="13"/>
      <c r="S58" s="13"/>
      <c r="V58" s="2"/>
      <c r="W58" s="2"/>
      <c r="X58" s="2"/>
      <c r="Y58" s="2"/>
      <c r="Z58" s="2"/>
    </row>
    <row r="59" spans="2:21" ht="19.5" customHeight="1">
      <c r="B59" s="200"/>
      <c r="C59" s="200"/>
      <c r="D59" s="200"/>
      <c r="E59" s="200"/>
      <c r="F59" s="200"/>
      <c r="G59" s="200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0"/>
      <c r="U59" s="200"/>
    </row>
    <row r="60" spans="2:21" ht="19.5" customHeight="1"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  <row r="61" spans="2:21" ht="12.75"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</row>
    <row r="62" ht="12.75">
      <c r="B62" s="202"/>
    </row>
    <row r="65" ht="12.75">
      <c r="B65" s="203"/>
    </row>
    <row r="66" ht="12.75">
      <c r="B66" s="203"/>
    </row>
    <row r="67" ht="12.75">
      <c r="B67" s="203"/>
    </row>
    <row r="68" ht="12.75">
      <c r="B68" s="203"/>
    </row>
    <row r="69" ht="12.75">
      <c r="B69" s="203"/>
    </row>
    <row r="70" ht="12.75">
      <c r="B70" s="203"/>
    </row>
    <row r="71" ht="12.75">
      <c r="B71" s="203"/>
    </row>
  </sheetData>
  <sheetProtection selectLockedCells="1" selectUnlockedCells="1"/>
  <mergeCells count="252">
    <mergeCell ref="AB1:AE1"/>
    <mergeCell ref="A4:A5"/>
    <mergeCell ref="B4:B5"/>
    <mergeCell ref="C4:F5"/>
    <mergeCell ref="G4:M5"/>
    <mergeCell ref="N4:Y4"/>
    <mergeCell ref="Z4:AB5"/>
    <mergeCell ref="AC4:AE5"/>
    <mergeCell ref="N5:Q5"/>
    <mergeCell ref="R5:U5"/>
    <mergeCell ref="V5:Y5"/>
    <mergeCell ref="C6:F6"/>
    <mergeCell ref="G6:M6"/>
    <mergeCell ref="N6:Q6"/>
    <mergeCell ref="R6:U6"/>
    <mergeCell ref="V6:Y6"/>
    <mergeCell ref="Z6:AB6"/>
    <mergeCell ref="AC6:AE6"/>
    <mergeCell ref="C7:F7"/>
    <mergeCell ref="G7:M7"/>
    <mergeCell ref="N7:Q7"/>
    <mergeCell ref="R7:U7"/>
    <mergeCell ref="V7:Y7"/>
    <mergeCell ref="Z7:AB7"/>
    <mergeCell ref="AC7:AE7"/>
    <mergeCell ref="C8:F8"/>
    <mergeCell ref="G8:M8"/>
    <mergeCell ref="N8:Q8"/>
    <mergeCell ref="R8:U8"/>
    <mergeCell ref="V8:Y8"/>
    <mergeCell ref="Z8:AB8"/>
    <mergeCell ref="AC8:AE8"/>
    <mergeCell ref="C9:F9"/>
    <mergeCell ref="G9:M9"/>
    <mergeCell ref="N9:Q9"/>
    <mergeCell ref="R9:U9"/>
    <mergeCell ref="V9:Y9"/>
    <mergeCell ref="Z9:AB9"/>
    <mergeCell ref="AC9:AE9"/>
    <mergeCell ref="C10:F10"/>
    <mergeCell ref="G10:M10"/>
    <mergeCell ref="N10:Q10"/>
    <mergeCell ref="R10:U10"/>
    <mergeCell ref="V10:Y10"/>
    <mergeCell ref="Z10:AB10"/>
    <mergeCell ref="AC10:AE10"/>
    <mergeCell ref="A11:M11"/>
    <mergeCell ref="N11:Q11"/>
    <mergeCell ref="R11:U11"/>
    <mergeCell ref="V11:Y11"/>
    <mergeCell ref="Z11:AB11"/>
    <mergeCell ref="AC11:AE11"/>
    <mergeCell ref="A15:A17"/>
    <mergeCell ref="B15:B17"/>
    <mergeCell ref="C15:F17"/>
    <mergeCell ref="G15:M17"/>
    <mergeCell ref="N15:P17"/>
    <mergeCell ref="Q15:Y15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W18:Y18"/>
    <mergeCell ref="Z18:AB18"/>
    <mergeCell ref="AC18:AE18"/>
    <mergeCell ref="C19:F19"/>
    <mergeCell ref="G19:M19"/>
    <mergeCell ref="N19:P19"/>
    <mergeCell ref="Q19:S19"/>
    <mergeCell ref="T19:V19"/>
    <mergeCell ref="W19:Y19"/>
    <mergeCell ref="Z19:AB19"/>
    <mergeCell ref="AC19:AE19"/>
    <mergeCell ref="C20:F20"/>
    <mergeCell ref="G20:M20"/>
    <mergeCell ref="N20:P20"/>
    <mergeCell ref="Q20:S20"/>
    <mergeCell ref="T20:V20"/>
    <mergeCell ref="W20:Y20"/>
    <mergeCell ref="Z20:AB20"/>
    <mergeCell ref="AC20:AE20"/>
    <mergeCell ref="C21:F21"/>
    <mergeCell ref="G21:M21"/>
    <mergeCell ref="N21:P21"/>
    <mergeCell ref="Q21:S21"/>
    <mergeCell ref="T21:V21"/>
    <mergeCell ref="W21:Y21"/>
    <mergeCell ref="Z21:AB21"/>
    <mergeCell ref="AC21:AE21"/>
    <mergeCell ref="C22:F22"/>
    <mergeCell ref="G22:M22"/>
    <mergeCell ref="N22:P22"/>
    <mergeCell ref="Q22:S22"/>
    <mergeCell ref="T22:V22"/>
    <mergeCell ref="W22:Y22"/>
    <mergeCell ref="Z22:AB22"/>
    <mergeCell ref="AC22:AE22"/>
    <mergeCell ref="A23:M23"/>
    <mergeCell ref="N23:P23"/>
    <mergeCell ref="Q23:S23"/>
    <mergeCell ref="T23:V23"/>
    <mergeCell ref="W23:Y23"/>
    <mergeCell ref="Z23:AB23"/>
    <mergeCell ref="AC23:AE23"/>
    <mergeCell ref="A28:A30"/>
    <mergeCell ref="B28:F30"/>
    <mergeCell ref="G28:K28"/>
    <mergeCell ref="L28:P28"/>
    <mergeCell ref="Q28:U28"/>
    <mergeCell ref="V28:Z28"/>
    <mergeCell ref="AA28:AE28"/>
    <mergeCell ref="G29:G30"/>
    <mergeCell ref="H29:K29"/>
    <mergeCell ref="L29:L30"/>
    <mergeCell ref="M29:P29"/>
    <mergeCell ref="Q29:Q30"/>
    <mergeCell ref="R29:U29"/>
    <mergeCell ref="V29:V30"/>
    <mergeCell ref="W29:Z29"/>
    <mergeCell ref="AA29:AA30"/>
    <mergeCell ref="AB29:AE29"/>
    <mergeCell ref="B31:F31"/>
    <mergeCell ref="B32:F32"/>
    <mergeCell ref="B33:F33"/>
    <mergeCell ref="B34:F34"/>
    <mergeCell ref="B35:F35"/>
    <mergeCell ref="A36:F36"/>
    <mergeCell ref="A37:F37"/>
    <mergeCell ref="A42:A44"/>
    <mergeCell ref="B42:B44"/>
    <mergeCell ref="C42:D44"/>
    <mergeCell ref="E42:F44"/>
    <mergeCell ref="G42:H44"/>
    <mergeCell ref="I42:J44"/>
    <mergeCell ref="K42:T42"/>
    <mergeCell ref="U42:Y44"/>
    <mergeCell ref="Z42:AE44"/>
    <mergeCell ref="K43:L44"/>
    <mergeCell ref="M43:N44"/>
    <mergeCell ref="O43:T43"/>
    <mergeCell ref="O44:P44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Y45"/>
    <mergeCell ref="Z45:AE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Y46"/>
    <mergeCell ref="Z46:AE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Y47"/>
    <mergeCell ref="Z47:AE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Y48"/>
    <mergeCell ref="Z48:AE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Y49"/>
    <mergeCell ref="Z49:AE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Y50"/>
    <mergeCell ref="Z50:AE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Y51"/>
    <mergeCell ref="Z51:AE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Y52"/>
    <mergeCell ref="Z52:AE52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Y53"/>
    <mergeCell ref="Z53:AE53"/>
    <mergeCell ref="B57:F57"/>
    <mergeCell ref="L57:P57"/>
    <mergeCell ref="V57:Z57"/>
    <mergeCell ref="V58:Z58"/>
  </mergeCells>
  <printOptions/>
  <pageMargins left="1.18125" right="0.39375" top="0.7875" bottom="0.7875" header="0.4722222222222222" footer="0.5118055555555555"/>
  <pageSetup horizontalDpi="300" verticalDpi="300" orientation="landscape" paperSize="9" scale="35"/>
  <headerFooter alignWithMargins="0">
    <oddHeader>&amp;R&amp;"Times New Roman,Обычный"&amp;14Продовження додатка 1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/>
  <cp:lastPrinted>2019-10-23T06:53:24Z</cp:lastPrinted>
  <dcterms:created xsi:type="dcterms:W3CDTF">2003-03-13T16:00:22Z</dcterms:created>
  <dcterms:modified xsi:type="dcterms:W3CDTF">2019-11-11T09:48:47Z</dcterms:modified>
  <cp:category/>
  <cp:version/>
  <cp:contentType/>
  <cp:contentStatus/>
  <cp:revision>93</cp:revision>
</cp:coreProperties>
</file>